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3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35.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6.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37.xml"/>
  <Override ContentType="application/vnd.ms-excel.documenttasks+xml" PartName="/xl/documenttasks/documenttask3.xml"/>
  <Override ContentType="application/vnd.ms-excel.documenttasks+xml" PartName="/xl/documenttasks/documenttask8.xml"/>
  <Override ContentType="application/vnd.ms-excel.documenttasks+xml" PartName="/xl/documenttasks/documenttask9.xml"/>
  <Override ContentType="application/vnd.ms-excel.documenttasks+xml" PartName="/xl/documenttasks/documenttask2.xml"/>
  <Override ContentType="application/vnd.ms-excel.documenttasks+xml" PartName="/xl/documenttasks/documenttask7.xml"/>
  <Override ContentType="application/vnd.ms-excel.documenttasks+xml" PartName="/xl/documenttasks/documenttask4.xml"/>
  <Override ContentType="application/vnd.ms-excel.documenttasks+xml" PartName="/xl/documenttasks/documenttask5.xml"/>
  <Override ContentType="application/vnd.ms-excel.documenttasks+xml" PartName="/xl/documenttasks/documenttask6.xml"/>
  <Override ContentType="application/vnd.ms-excel.documenttasks+xml" PartName="/xl/documenttasks/documenttask1.xml"/>
  <Override ContentType="application/vnd.ms-excel.person+xml" PartName="/xl/persons/person.xml"/>
  <Override ContentType="application/vnd.ms-excel.threadedcomments+xml" PartName="/xl/threadedComments/threadedComment1.xml"/>
  <Override ContentType="application/vnd.ms-excel.threadedcomments+xml" PartName="/xl/threadedComments/threadedComment4.xml"/>
  <Override ContentType="application/vnd.ms-excel.threadedcomments+xml" PartName="/xl/threadedComments/threadedComment7.xml"/>
  <Override ContentType="application/vnd.ms-excel.threadedcomments+xml" PartName="/xl/threadedComments/threadedComment5.xml"/>
  <Override ContentType="application/vnd.ms-excel.threadedcomments+xml" PartName="/xl/threadedComments/threadedComment6.xml"/>
  <Override ContentType="application/vnd.ms-excel.threadedcomments+xml" PartName="/xl/threadedComments/threadedComment3.xml"/>
  <Override ContentType="application/vnd.ms-excel.threadedcomments+xml" PartName="/xl/threadedComments/threadedComment8.xml"/>
  <Override ContentType="application/vnd.ms-excel.threadedcomments+xml" PartName="/xl/threadedComments/threadedComment2.xml"/>
  <Override ContentType="application/vnd.ms-excel.threadedcomments+xml" PartName="/xl/threadedComments/threadedComment9.xml"/>
  <Override ContentType="application/vnd.openxmlformats-officedocument.spreadsheetml.styles+xml" PartName="/xl/styles.xml"/>
  <Override ContentType="application/vnd.openxmlformats-officedocument.spreadsheetml.comments+xml" PartName="/xl/comments8.xml"/>
  <Override ContentType="application/vnd.openxmlformats-officedocument.spreadsheetml.comments+xml" PartName="/xl/comments7.xml"/>
  <Override ContentType="application/vnd.openxmlformats-officedocument.spreadsheetml.comments+xml" PartName="/xl/comments9.xml"/>
  <Override ContentType="application/vnd.openxmlformats-officedocument.spreadsheetml.comments+xml" PartName="/xl/comments5.xml"/>
  <Override ContentType="application/vnd.openxmlformats-officedocument.spreadsheetml.comments+xml" PartName="/xl/comments6.xml"/>
  <Override ContentType="application/vnd.openxmlformats-officedocument.spreadsheetml.comments+xml" PartName="/xl/comments1.xml"/>
  <Override ContentType="application/vnd.openxmlformats-officedocument.spreadsheetml.comments+xml" PartName="/xl/comments4.xml"/>
  <Override ContentType="application/vnd.openxmlformats-officedocument.spreadsheetml.comments+xml" PartName="/xl/comments3.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Índice" sheetId="1" r:id="rId5"/>
    <sheet state="visible" name="KM1" sheetId="2" r:id="rId6"/>
    <sheet state="visible" name="OV1" sheetId="3" r:id="rId7"/>
    <sheet state="visible" name="LI1" sheetId="4" r:id="rId8"/>
    <sheet state="visible" name="LI2" sheetId="5" r:id="rId9"/>
    <sheet state="visible" name="CCA" sheetId="6" r:id="rId10"/>
    <sheet state="visible" name="CC1" sheetId="7" r:id="rId11"/>
    <sheet state="visible" name="CC2" sheetId="8" r:id="rId12"/>
    <sheet state="visible" name="CCyB1" sheetId="9" r:id="rId13"/>
    <sheet state="visible" name="CR1" sheetId="10" r:id="rId14"/>
    <sheet state="visible" name="CR2" sheetId="11" r:id="rId15"/>
    <sheet state="visible" name="CRBe" sheetId="12" r:id="rId16"/>
    <sheet state="visible" name="CRBf" sheetId="13" r:id="rId17"/>
    <sheet state="visible" name="CRBg" sheetId="14" r:id="rId18"/>
    <sheet state="visible" name="CRBh" sheetId="15" r:id="rId19"/>
    <sheet state="visible" name="CRBi" sheetId="16" r:id="rId20"/>
    <sheet state="visible" name="CR3" sheetId="17" r:id="rId21"/>
    <sheet state="visible" name="CR4" sheetId="18" r:id="rId22"/>
    <sheet state="visible" name="CR5" sheetId="19" r:id="rId23"/>
    <sheet state="visible" name="CCR1" sheetId="20" r:id="rId24"/>
    <sheet state="visible" name="CCR3" sheetId="21" r:id="rId25"/>
    <sheet state="visible" name="CCR5" sheetId="22" r:id="rId26"/>
    <sheet state="visible" name="CCR6" sheetId="23" r:id="rId27"/>
    <sheet state="visible" name="CCR8" sheetId="24" r:id="rId28"/>
    <sheet state="visible" name="SEC1" sheetId="25" r:id="rId29"/>
    <sheet state="visible" name="SEC2" sheetId="26" r:id="rId30"/>
    <sheet state="visible" name="SEC3" sheetId="27" r:id="rId31"/>
    <sheet state="visible" name="SEC4" sheetId="28" r:id="rId32"/>
    <sheet state="visible" name="MR1" sheetId="29" r:id="rId33"/>
    <sheet state="visible" name="IRRBB1" sheetId="30" r:id="rId34"/>
    <sheet state="visible" name="OPD" sheetId="31" r:id="rId35"/>
    <sheet state="visible" name="REM1" sheetId="32" r:id="rId36"/>
    <sheet state="visible" name="REM2" sheetId="33" r:id="rId37"/>
    <sheet state="visible" name="REM3" sheetId="34" r:id="rId38"/>
    <sheet state="visible" name="OR1" sheetId="35" r:id="rId39"/>
    <sheet state="visible" name="OR2" sheetId="36" r:id="rId40"/>
    <sheet state="visible" name="OR3" sheetId="37" r:id="rId41"/>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tc={8b7389bf-26d4-49b0-b322-4675d794dfb6}</author>
  </authors>
  <commentList>
    <comment authorId="0" xr:uid="{8b7389bf-26d4-49b0-b322-4675d794dfb6}" ref="F8">
      <text>
        <t xml:space="preserve">[Threaded comment]
 Your version of Excel allows you to read this threaded comment; however, any edits to it will get removed if the file is opened in a newer version of Excel. Learn more: https://go.microsoft.com/fwlink/?linkid=870924
Comment:
	@vinicius.farias@nubank.com.br por favor cheque conforme a DM?
</t>
      </text>
    </comment>
  </commentList>
</comments>
</file>

<file path=xl/comments2.xml><?xml version="1.0" encoding="utf-8"?>
<comments xmlns:r="http://schemas.openxmlformats.org/officeDocument/2006/relationships" xmlns="http://schemas.openxmlformats.org/spreadsheetml/2006/main" xmlns:xr="http://schemas.microsoft.com/office/spreadsheetml/2014/revision">
  <authors>
    <author>tc={d5e62d12-485b-43fd-821d-c1bb9d9041f7}</author>
    <author>tc={e36fb564-7bc1-47ec-a14a-a59f19c96dab}</author>
  </authors>
  <commentList>
    <comment authorId="0" xr:uid="{d5e62d12-485b-43fd-821d-c1bb9d9041f7}" ref="G9">
      <text>
        <t xml:space="preserve">[Threaded comment]
 Your version of Excel allows you to read this threaded comment; however, any edits to it will get removed if the file is opened in a newer version of Excel. Learn more: https://go.microsoft.com/fwlink/?linkid=870924
Comment:
	@vinicius.farias@nubank.com.br fiz a abertura aqui do valor de PDD de títulos de divida. 
PEguei as contas de PDD com base no seu arquivo.
</t>
      </text>
    </comment>
    <comment authorId="1" xr:uid="{e36fb564-7bc1-47ec-a14a-a59f19c96dab}" ref="H6">
      <text>
        <t xml:space="preserve">[Threaded comment]
 Your version of Excel allows you to read this threaded comment; however, any edits to it will get removed if the file is opened in a newer version of Excel. Learn more: https://go.microsoft.com/fwlink/?linkid=870924
Comment:
	@vinicius.farias@nubank.com.br é com vc essta parte?
</t>
      </text>
    </comment>
  </commentList>
</comments>
</file>

<file path=xl/comments3.xml><?xml version="1.0" encoding="utf-8"?>
<comments xmlns:r="http://schemas.openxmlformats.org/officeDocument/2006/relationships" xmlns="http://schemas.openxmlformats.org/spreadsheetml/2006/main" xmlns:xr="http://schemas.microsoft.com/office/spreadsheetml/2014/revision">
  <authors>
    <author>tc={17b8c43a-217f-49d0-9ccd-78421b10919d}</author>
  </authors>
  <commentList>
    <comment authorId="0" xr:uid="{17b8c43a-217f-49d0-9ccd-78421b10919d}" ref="E13">
      <text>
        <t xml:space="preserve">[Threaded comment]
 Your version of Excel allows you to read this threaded comment; however, any edits to it will get removed if the file is opened in a newer version of Excel. Learn more: https://go.microsoft.com/fwlink/?linkid=870924
Comment:
	@andre.ribeiro@nubank.com.br
</t>
      </text>
    </comment>
  </commentList>
</comments>
</file>

<file path=xl/comments4.xml><?xml version="1.0" encoding="utf-8"?>
<comments xmlns:r="http://schemas.openxmlformats.org/officeDocument/2006/relationships" xmlns="http://schemas.openxmlformats.org/spreadsheetml/2006/main" xmlns:xr="http://schemas.microsoft.com/office/spreadsheetml/2014/revision">
  <authors>
    <author>tc={bc2e51c3-027f-487c-8fea-9b741d52cede}</author>
  </authors>
  <commentList>
    <comment authorId="0" xr:uid="{bc2e51c3-027f-487c-8fea-9b741d52cede}" ref="D18">
      <text>
        <t xml:space="preserve">[Threaded comment]
 Your version of Excel allows you to read this threaded comment; however, any edits to it will get removed if the file is opened in a newer version of Excel. Learn more: https://go.microsoft.com/fwlink/?linkid=870924
Comment:
	aqui de novo, é zero?
</t>
      </text>
    </comment>
  </commentList>
</comments>
</file>

<file path=xl/comments5.xml><?xml version="1.0" encoding="utf-8"?>
<comments xmlns:r="http://schemas.openxmlformats.org/officeDocument/2006/relationships" xmlns="http://schemas.openxmlformats.org/spreadsheetml/2006/main" xmlns:xr="http://schemas.microsoft.com/office/spreadsheetml/2014/revision">
  <authors>
    <author>tc={b0507a6e-f988-4977-b590-6f33ac14b0e5}</author>
  </authors>
  <commentList>
    <comment authorId="0" xr:uid="{b0507a6e-f988-4977-b590-6f33ac14b0e5}" ref="D11">
      <text>
        <t xml:space="preserve">[Threaded comment]
 Your version of Excel allows you to read this threaded comment; however, any edits to it will get removed if the file is opened in a newer version of Excel. Learn more: https://go.microsoft.com/fwlink/?linkid=870924
Comment:
	@juliane.sakuraba@nubank.com.br aqui tem valor, mas na tabela ccr6 falamos q nao temos derivativos de credito
Reply:
	@marisa.silva@nubank.com.br entendo que essa linha poderia estar relacionada com hedge cambial, hedge de taxa de juros, etc. A CCR6 trata apenas de derivativos de crédito. @vinicius.farias@nubank.com.br pode confirmar pls?
Reply:
	Sim, esses derivativos são futuros de dolar e euro para hedge cambial, não são derivativos de crédito.
</t>
      </text>
    </comment>
  </commentList>
</comments>
</file>

<file path=xl/comments6.xml><?xml version="1.0" encoding="utf-8"?>
<comments xmlns:r="http://schemas.openxmlformats.org/officeDocument/2006/relationships" xmlns="http://schemas.openxmlformats.org/spreadsheetml/2006/main" xmlns:xr="http://schemas.microsoft.com/office/spreadsheetml/2014/revision">
  <authors>
    <author>tc={d1febbc9-08e3-4c1c-a780-211393f3bd64}</author>
  </authors>
  <commentList>
    <comment authorId="0" xr:uid="{d1febbc9-08e3-4c1c-a780-211393f3bd64}" ref="M11">
      <text>
        <t xml:space="preserve">[Threaded comment]
 Your version of Excel allows you to read this threaded comment; however, any edits to it will get removed if the file is opened in a newer version of Excel. Learn more: https://go.microsoft.com/fwlink/?linkid=870924
Comment:
	@juliane.sakuraba@nubank.com.br quem respondeu aqui, pode confirmar q é um CRI?
Reply:
	confirmado por slack com Icaro: FIDC Paketa (por volta de 200MM) e CRI da MRV (~40MM)
</t>
      </text>
    </comment>
  </commentList>
</comments>
</file>

<file path=xl/comments7.xml><?xml version="1.0" encoding="utf-8"?>
<comments xmlns:r="http://schemas.openxmlformats.org/officeDocument/2006/relationships" xmlns="http://schemas.openxmlformats.org/spreadsheetml/2006/main" xmlns:xr="http://schemas.microsoft.com/office/spreadsheetml/2014/revision">
  <authors>
    <author>tc={a0d060f3-9d9f-4585-a8eb-d1c5bcbdad7f}</author>
  </authors>
  <commentList>
    <comment authorId="0" xr:uid="{a0d060f3-9d9f-4585-a8eb-d1c5bcbdad7f}" ref="G8">
      <text>
        <t xml:space="preserve">[Threaded comment]
 Your version of Excel allows you to read this threaded comment; however, any edits to it will get removed if the file is opened in a newer version of Excel. Learn more: https://go.microsoft.com/fwlink/?linkid=870924
Comment:
	@juliane.sakuraba@nubank.com.br aqui sao zeros em toda a tabela? sera q nao faz sentido colocarmos um texto no comentário tipo "a intituicao nao possui exposições de securitização classificadas na carteira de negociação?" pensando.
Assigned to juliane.sakuraba@nubank.com.br
Reply:
	Oi @marisa.silva@nubank.com.br! Pelo que o Vitor Mota falou o "0" facilita pra ele, mas caso tenha célula vazia, o De-Para também considera e transforma em 0. No caso da CCR6 está assim, sem nada e com comentário, ai se for seguir dessa mesma forma, não precisamos pedir para o Claudio preencher o que é 0. Como prefere?
Reassigned to marisa.silva@nubank.com.br
</t>
      </text>
    </comment>
  </commentList>
</comments>
</file>

<file path=xl/comments8.xml><?xml version="1.0" encoding="utf-8"?>
<comments xmlns:r="http://schemas.openxmlformats.org/officeDocument/2006/relationships" xmlns="http://schemas.openxmlformats.org/spreadsheetml/2006/main" xmlns:xr="http://schemas.microsoft.com/office/spreadsheetml/2014/revision">
  <authors>
    <author>tc={8f4fe0c6-80f3-4f09-bfdb-e027454a3e4b}</author>
  </authors>
  <commentList>
    <comment authorId="0" xr:uid="{8f4fe0c6-80f3-4f09-bfdb-e027454a3e4b}" ref="G3">
      <text>
        <t xml:space="preserve">[Threaded comment]
 Your version of Excel allows you to read this threaded comment; however, any edits to it will get removed if the file is opened in a newer version of Excel. Learn more: https://go.microsoft.com/fwlink/?linkid=870924
Comment:
	pending review
</t>
      </text>
    </comment>
  </commentList>
</comments>
</file>

<file path=xl/comments9.xml><?xml version="1.0" encoding="utf-8"?>
<comments xmlns:r="http://schemas.openxmlformats.org/officeDocument/2006/relationships" xmlns="http://schemas.openxmlformats.org/spreadsheetml/2006/main" xmlns:xr="http://schemas.microsoft.com/office/spreadsheetml/2014/revision">
  <authors>
    <author>tc={91203864-9ab6-40fe-8e0c-2b7231cda3b0}</author>
  </authors>
  <commentList>
    <comment authorId="0" xr:uid="{91203864-9ab6-40fe-8e0c-2b7231cda3b0}" ref="C5">
      <text>
        <t xml:space="preserve">[Threaded comment]
 Your version of Excel allows you to read this threaded comment; however, any edits to it will get removed if the file is opened in a newer version of Excel. Learn more: https://go.microsoft.com/fwlink/?linkid=870924
Comment:
	@caio.banti@nubank.com.br
Assigned to caio.banti@nubank.com.br
</t>
      </text>
    </comment>
  </commentList>
</comments>
</file>

<file path=xl/sharedStrings.xml><?xml version="1.0" encoding="utf-8"?>
<sst xmlns="http://schemas.openxmlformats.org/spreadsheetml/2006/main" count="2678" uniqueCount="859">
  <si>
    <t>Pilar 3 - Índice</t>
  </si>
  <si>
    <t>Data-base: 31/Dez/25</t>
  </si>
  <si>
    <t>KM1 - Informações quantitativas sobre os requerimentos prudenciais</t>
  </si>
  <si>
    <t>OV1 - Visão geral dos ativos ponderados pelo risco (RWA)</t>
  </si>
  <si>
    <t>LI1 - Diferenças entre o escopo de consolidação contábil e o escopo de tratamento prudencial, bem como o detalhamento dos valores associados às categorias de risco</t>
  </si>
  <si>
    <t>LI2 - Principais causas das diferenças entre os valores considerados na regulamentação prudencial e os valores das exposições</t>
  </si>
  <si>
    <t>CCA - Principais características dos instrumentos do Patrimônio de Referência (PR)</t>
  </si>
  <si>
    <t>CC1 - Composição do Patrimônio de Referência (PR)</t>
  </si>
  <si>
    <t>CC2 - Conciliação do Patrimônio de Referência (PR) com o balanço patrimonial</t>
  </si>
  <si>
    <t>CCyB1 - Distribuição geográfica das exposições ao risco de crédito consideradas no cálculo do ACPContracíclico</t>
  </si>
  <si>
    <t>CR1 - Qualidade creditícia das exposições</t>
  </si>
  <si>
    <t>CR2 - Mudanças no estoque de operações classificadas como ativos problemáticos</t>
  </si>
  <si>
    <t xml:space="preserve">CRBe - Informações adicionais sobre a qualidade creditícia das exposições: Exposições por região geográfica </t>
  </si>
  <si>
    <t xml:space="preserve">CRBf - Informações adicionais sobre a qualidade creditícia das exposições: Operações classificadas como ativos problemáticos segregadas por região geográfica </t>
  </si>
  <si>
    <t>CRBg - Informações adicionais sobre a qualidade creditícia das exposições: Exposições em atraso segmentadas por faixas de atraso</t>
  </si>
  <si>
    <t>CRBh - Informações adicionais sobre a qualidade creditícia das exposições: Segregação do total das exposições reestruturadas</t>
  </si>
  <si>
    <t>CRBi - Informações adicionais sobre a qualidade creditícia das exposições: Percentual das dez e cem maiores exposições em relação ao total</t>
  </si>
  <si>
    <t>CR3 - Visão geral das técnicas de mitigação do risco de crédito</t>
  </si>
  <si>
    <t>CR4 - Abordagem padronizada – exposições e efeitos da mitigação do risco de crédito</t>
  </si>
  <si>
    <t>CR5 - Abordagem padronizada - segregação de exposições por contraparte e por fator de ponderação de risco (FPR)</t>
  </si>
  <si>
    <t>CCR1 - Análise das exposições ao risco de crédito de contraparte (CCR) por abordagem utilizada</t>
  </si>
  <si>
    <t>CCR3 - Abordagem padronizada – segregação das exposições ao CCR por contraparte e por fator de ponderação de risco</t>
  </si>
  <si>
    <t>CCR5 - Colaterais financeiros associados a exposições ao risco de crédito de contraparte</t>
  </si>
  <si>
    <t>CCR6 - Informações sobre o risco de crédito de contraparte associado a derivativos de crédito</t>
  </si>
  <si>
    <t>CCR8 - Informações sobre o risco de crédito de contraparte associado a exposições a contrapartes centrais</t>
  </si>
  <si>
    <t>SEC1 - Exposições de securitização classificadas na carteira bancária</t>
  </si>
  <si>
    <t>SEC2 - Exposições de securitização classificadas na carteira de negociação</t>
  </si>
  <si>
    <t>SEC3 - Exposições de securitização da carteira bancária e requerimentos de capital - instituição como originadora ou patrocinadora</t>
  </si>
  <si>
    <t>SEC4 - Exposições de securitização da carteira bancária e requerimentos de capital - instituição como investidora</t>
  </si>
  <si>
    <t>MR1 - Abordagem padronizada - fatores de risco associados ao risco de mercado</t>
  </si>
  <si>
    <t>IRRBB1 - Informações qualitativas sobre o IRRBB</t>
  </si>
  <si>
    <t>REM1 - Remuneração atribuída durante o ano de referência</t>
  </si>
  <si>
    <t>REM2 - Pagamentos extraordinários</t>
  </si>
  <si>
    <t>REM3 - Remuneração diferida</t>
  </si>
  <si>
    <t>OR1 - Histórico de perdas operacionais</t>
  </si>
  <si>
    <t>OR2 - Composição do Indicador de Negócios (BI)</t>
  </si>
  <si>
    <t>OR3 - Requerimento de capital para o risco operacional</t>
  </si>
  <si>
    <r>
      <rPr>
        <rFont val="Arial"/>
        <b/>
        <color rgb="FFFFFFFF"/>
        <sz val="10.0"/>
      </rPr>
      <t>KM1:</t>
    </r>
    <r>
      <rPr>
        <rFont val="Arial"/>
        <color rgb="FFFFFFFF"/>
        <sz val="10.0"/>
      </rPr>
      <t xml:space="preserve"> Informações qualitativas sobre os requerimentos prudenciais </t>
    </r>
  </si>
  <si>
    <t>a</t>
  </si>
  <si>
    <t>b</t>
  </si>
  <si>
    <t>c</t>
  </si>
  <si>
    <t>d</t>
  </si>
  <si>
    <t>e</t>
  </si>
  <si>
    <t>Valores em R$</t>
  </si>
  <si>
    <t>Capital regulamentar - valores</t>
  </si>
  <si>
    <t>1</t>
  </si>
  <si>
    <t>Capital Principal</t>
  </si>
  <si>
    <t>1a</t>
  </si>
  <si>
    <t>Capital Principal corresponde à linha 1 deduzindo, conforme aplicável, o valor estabelecido pelo:
- art. 4º, caput, inciso I, alínea “i”, e §§ 8º e 9º, da Resolução CMN nº 4.955, de 21 de outubro de 2021; ou
- art. 3º, caput, inciso I, alínea “i”, §§ 8º e 9º, da Resolução BCB nº 199, de 11 de março de 2022.</t>
  </si>
  <si>
    <t>2</t>
  </si>
  <si>
    <t>Nível I</t>
  </si>
  <si>
    <t>2a</t>
  </si>
  <si>
    <t xml:space="preserve">Nível I considerando a apuração do Capital Principal conforme linha 1a </t>
  </si>
  <si>
    <t>3</t>
  </si>
  <si>
    <t>Patrimônio de Referência (PR)</t>
  </si>
  <si>
    <t>3a</t>
  </si>
  <si>
    <t xml:space="preserve">Patrimônio de Referência (PR) considerando a apuração do Capital Principal conforme linha 1a </t>
  </si>
  <si>
    <t>3b</t>
  </si>
  <si>
    <t>Excesso dos recursos aplicados no ativo permanente</t>
  </si>
  <si>
    <t>-</t>
  </si>
  <si>
    <t>3b1</t>
  </si>
  <si>
    <t>Excesso dos recursos aplicados no ativo permanente considerando o PR conforme linha 3a</t>
  </si>
  <si>
    <t>3c</t>
  </si>
  <si>
    <t>Destaque do PR</t>
  </si>
  <si>
    <t>Ativos ponderados pelo risco (RWA) - valores</t>
  </si>
  <si>
    <t>4</t>
  </si>
  <si>
    <t>RWA total</t>
  </si>
  <si>
    <t>4b</t>
  </si>
  <si>
    <t>RWA corresponde à linha 4 deduzindo, conforme aplicável, o valor referente ao inciso XII do caput do art. 4º ponderado pelo Fator de Ponderação de Risco (FPR) estabelecido no art. 82-A, ambos os comandos da Resolução 229, de 12 de maio de 2022.</t>
  </si>
  <si>
    <t>Capital regulamentar como proporção do RWA</t>
  </si>
  <si>
    <t>5</t>
  </si>
  <si>
    <t>Índice de Capital Principal (ICP)</t>
  </si>
  <si>
    <t>5a</t>
  </si>
  <si>
    <t>Índice de Capital Principal (ICP) considerando: 
- Numerador: corresponde à linha 1a 
- Denominador: corresponde à linha 4b</t>
  </si>
  <si>
    <t>6</t>
  </si>
  <si>
    <t>Índice de Nível 1 (%)</t>
  </si>
  <si>
    <t>6a</t>
  </si>
  <si>
    <t>Índice de Nível 1, considerando:
- Numerador: corresponde à linha 2a
- Denominador: corresponde à linha 4b</t>
  </si>
  <si>
    <t>7</t>
  </si>
  <si>
    <t>Índice de Basileia</t>
  </si>
  <si>
    <t>7a</t>
  </si>
  <si>
    <t>Índice de Basileia, considerando:
- Numerador: corresponde à linha 3a
- Denominador: corresponde à linha 4b</t>
  </si>
  <si>
    <t>Adicional de Capital Principal (ACP) como proporção do RWA</t>
  </si>
  <si>
    <t>8</t>
  </si>
  <si>
    <t>Adicional de Conservação de Capital Principal - ACPConservação (%)</t>
  </si>
  <si>
    <t>9</t>
  </si>
  <si>
    <t>Adicional Contracíclico de Capital Principal - ACPContracíclico (%)</t>
  </si>
  <si>
    <t>10</t>
  </si>
  <si>
    <t>Adicional de Importância Sistêmica de Capital Principal - ACPSistêmico (%)</t>
  </si>
  <si>
    <t>11</t>
  </si>
  <si>
    <t>ACP total (%)</t>
  </si>
  <si>
    <t>12</t>
  </si>
  <si>
    <t>Margem excedente de Capital Principal (%)</t>
  </si>
  <si>
    <t>12a</t>
  </si>
  <si>
    <t>Margem excedente de Capital Principal (%) considerando o Capital Principal conforme linha 1a</t>
  </si>
  <si>
    <t>Razão de Alavancagem (RA)</t>
  </si>
  <si>
    <t>13</t>
  </si>
  <si>
    <t>Exposição total</t>
  </si>
  <si>
    <t>NA</t>
  </si>
  <si>
    <t>13a</t>
  </si>
  <si>
    <t xml:space="preserve">Exposição total corresponde à linha 13 deduzindo, conforme aplicável, o valor referente ao inciso XII do caput do art. 4º da Resolução 229, de 12 de maio de 2022. </t>
  </si>
  <si>
    <t>14</t>
  </si>
  <si>
    <t>RA (%)</t>
  </si>
  <si>
    <t>14a</t>
  </si>
  <si>
    <t>RA considerando:
i. Numerador: corresponde à linha 2a
ii. Denominador: corresponde à linha 13a</t>
  </si>
  <si>
    <t>Indicador Liquidez de Curto Prazo (LCR)</t>
  </si>
  <si>
    <t>15</t>
  </si>
  <si>
    <t>Total de Ativos de Alta Liquidez (HQLA)</t>
  </si>
  <si>
    <t>16</t>
  </si>
  <si>
    <t>Total de saídas líquidas de caixa</t>
  </si>
  <si>
    <t>17</t>
  </si>
  <si>
    <t>LCR (%)</t>
  </si>
  <si>
    <t>Indicador de Liquidez de Longo Prazo (NSFR)</t>
  </si>
  <si>
    <t>18</t>
  </si>
  <si>
    <t>Recursos estáveis disponíveis (ASF)</t>
  </si>
  <si>
    <t>19</t>
  </si>
  <si>
    <t>Recursos estáveis requeridos (RSF)</t>
  </si>
  <si>
    <t>20</t>
  </si>
  <si>
    <t>NSFR (%)</t>
  </si>
  <si>
    <t>Comentários</t>
  </si>
  <si>
    <r>
      <rPr>
        <rFont val="Arial"/>
        <b/>
        <color rgb="FFFFFFFF"/>
        <sz val="10.0"/>
      </rPr>
      <t>OV1:</t>
    </r>
    <r>
      <rPr>
        <rFont val="Arial"/>
        <color rgb="FFFFFFFF"/>
        <sz val="10.0"/>
      </rPr>
      <t xml:space="preserve"> Visão geral dos ativos ponderados pelo risco (RWA)</t>
    </r>
  </si>
  <si>
    <t>RWA</t>
  </si>
  <si>
    <t>Requerimento 
mínimo de PR</t>
  </si>
  <si>
    <t xml:space="preserve">Risco de Crédito em sentido estrito </t>
  </si>
  <si>
    <t>Do qual: apurado por meio da abordagem padronizada</t>
  </si>
  <si>
    <t>Do qual: apurado por meio da abordagem IRB básica</t>
  </si>
  <si>
    <t>Do qual: apurado por meio da abordagem IRB avançada</t>
  </si>
  <si>
    <t xml:space="preserve">Risco de crédito de contraparte (CCR) </t>
  </si>
  <si>
    <t>Do qual: apurado mediante uso da abordagem SA-CCR</t>
  </si>
  <si>
    <t xml:space="preserve">Do qual: apurado mediante uso da abordagem CEM </t>
  </si>
  <si>
    <t>Do qual: outros</t>
  </si>
  <si>
    <t xml:space="preserve">Cotas de fundos não consolidados - ativos subjacentes identificados </t>
  </si>
  <si>
    <t xml:space="preserve">Cotas de fundos não consolidados - ativos subjacentes inferidos conforme regulamento do fundo </t>
  </si>
  <si>
    <t xml:space="preserve">Cotas de fundos não consolidados - ativos subjacentes não identificados </t>
  </si>
  <si>
    <t>Exposições de securitização contabilizadas na carteira bancária</t>
  </si>
  <si>
    <t xml:space="preserve">Risco de mercado </t>
  </si>
  <si>
    <t>21</t>
  </si>
  <si>
    <t xml:space="preserve">Do qual: requerimento calculado mediante abordagem padronizada (RWAMPAD) </t>
  </si>
  <si>
    <t>22</t>
  </si>
  <si>
    <t xml:space="preserve">Do qual: requerimento calculado mediante modelo interno (RWAMINT) </t>
  </si>
  <si>
    <t>24</t>
  </si>
  <si>
    <t xml:space="preserve">Risco operacional </t>
  </si>
  <si>
    <t>I</t>
  </si>
  <si>
    <t>Risco de Pagamentos (RWASP)</t>
  </si>
  <si>
    <t>25</t>
  </si>
  <si>
    <t xml:space="preserve">Valores referentes às exposições não deduzidas no cálculo do PR </t>
  </si>
  <si>
    <t>29</t>
  </si>
  <si>
    <t>Total (1+6+12+13+14+16+20+24+I+25)</t>
  </si>
  <si>
    <t>Para fins de aprimoramento da aderência regulatória, foram efetuadas reclassificações nas rubricas desta tabela. Especificamente: (i) cotas de FIDC foram realocadas da linha de 'Cotas de fundos com ativos subjacentes identificados' para a linha de 'Securitização'; (ii) as exposições referentes ao Fundo de Garantia da B3 foram transferidas de 'Cotas de fundos com ativos subjacentes inferidos' para a linha 'Outros' em 'Risco de crédito de contraparte', por se tratarem de exposições a uma Contraparte Central Qualificada (QCCP); e (iii) realizou-se a realocação de exposições de risco de crédito de contraparte que estavam sendo apresentadas na linha de 'Risco de crédito em sentido estrito'. Adicionalmente, os saldos comparativos do período anterior foram reapresentados para refletir essas reclassificações e garantir a comparabilidade dos dados.</t>
  </si>
  <si>
    <r>
      <rPr>
        <rFont val="Arial"/>
        <b/>
        <color rgb="FFFFFFFF"/>
        <sz val="10.0"/>
      </rPr>
      <t>LI1:</t>
    </r>
    <r>
      <rPr>
        <rFont val="Arial"/>
        <color rgb="FFFFFFFF"/>
        <sz val="10.0"/>
      </rPr>
      <t xml:space="preserve"> Diferenças entre o escopo de consolidação contábil e o escopo de tratamento prudencial, bem como o detalhamento dos valores associados às categorias de risco </t>
    </r>
  </si>
  <si>
    <t>f</t>
  </si>
  <si>
    <t>g</t>
  </si>
  <si>
    <t>Valores reportados nas demonstrações financeiras</t>
  </si>
  <si>
    <t>Valores considerados na regulação prudencial</t>
  </si>
  <si>
    <t>Valores considerados na regulamentação prudencial por categoria</t>
  </si>
  <si>
    <t>Sujeitos ao risco de crédito</t>
  </si>
  <si>
    <t>Sujeitos ao risco de crédito de contraparte</t>
  </si>
  <si>
    <t>Sujeitos ao arcabouço de securitização</t>
  </si>
  <si>
    <t>Sujeitos ao risco de mercado</t>
  </si>
  <si>
    <t>Itens desconsiderados na apuração dos requerimentos mínimos de PR ou deduzidos na apuração do PR</t>
  </si>
  <si>
    <t>Ativos</t>
  </si>
  <si>
    <t>Caixa e equivalentes a caixa</t>
  </si>
  <si>
    <t>Aplicações interfinanceiras de liquidez</t>
  </si>
  <si>
    <t>Instrumentos financeiros</t>
  </si>
  <si>
    <t>Operações de crédito</t>
  </si>
  <si>
    <t>Operações de arrendamento mercantil</t>
  </si>
  <si>
    <t>Provisões para perdas esperadas associadas ao risco de crédito</t>
  </si>
  <si>
    <t>Créditos tributários</t>
  </si>
  <si>
    <t>Investimentos em participações em coligadas e controladas</t>
  </si>
  <si>
    <t xml:space="preserve">    Ágio baseado em expectativa de rentabilidade futura</t>
  </si>
  <si>
    <t xml:space="preserve">    Participação em instituições financeiras</t>
  </si>
  <si>
    <t xml:space="preserve">    Outros</t>
  </si>
  <si>
    <t>Imobilizado de uso</t>
  </si>
  <si>
    <t>Intangível</t>
  </si>
  <si>
    <t>Depreciações e amortizações</t>
  </si>
  <si>
    <t xml:space="preserve">    Depreciação - Intangível</t>
  </si>
  <si>
    <t xml:space="preserve">    Depreciação - Imobilizado</t>
  </si>
  <si>
    <t>Provisões para redução ao valor recuperável de ativos</t>
  </si>
  <si>
    <t>Outros créditos</t>
  </si>
  <si>
    <t>Total de ativos</t>
  </si>
  <si>
    <t>Passivos</t>
  </si>
  <si>
    <t>Depósitos e demais instrumentos financeiros</t>
  </si>
  <si>
    <t>Provisões</t>
  </si>
  <si>
    <t>Obrigações fiscais diferidas</t>
  </si>
  <si>
    <t>Outras obrigações</t>
  </si>
  <si>
    <t>Total de passivos</t>
  </si>
  <si>
    <t>O montante segregado na linha de operações de arrendamento mercantil refere-se exclusivamente a contratos classificados como arrendamento operacional. O saldo reportado em Outros Créditos inclui os valores de recebíveis de cartões de crédito, em conformidade com os critérios de alocação contábil estabelecidos pelo documento 4060.</t>
  </si>
  <si>
    <r>
      <rPr>
        <rFont val="Arial"/>
        <b/>
        <color rgb="FFFFFFFF"/>
        <sz val="10.0"/>
      </rPr>
      <t>LI2:</t>
    </r>
    <r>
      <rPr>
        <rFont val="Arial"/>
        <color rgb="FFFFFFFF"/>
        <sz val="10.0"/>
      </rPr>
      <t xml:space="preserve">  Principais causas das diferenças entre os valores considerados na regulação prudencial e os valores das exposições</t>
    </r>
  </si>
  <si>
    <t>Total</t>
  </si>
  <si>
    <t>Valores</t>
  </si>
  <si>
    <t>Total de ativos considerados na regulação prudencial</t>
  </si>
  <si>
    <t>Total de passivos considerados na regulação prudencial</t>
  </si>
  <si>
    <t>Valor líquido considerado na regulação prudencial</t>
  </si>
  <si>
    <t>Exposições não contabilizadas no balanço patrimonial</t>
  </si>
  <si>
    <t>Diferenças no apreçamento de instrumentos financeiros</t>
  </si>
  <si>
    <t>Outras diferenças</t>
  </si>
  <si>
    <t>Exposições consideradas para fins prudenciais</t>
  </si>
  <si>
    <r>
      <rPr>
        <rFont val="Arial"/>
        <b/>
        <color rgb="FFFFFFFF"/>
        <sz val="10.0"/>
      </rPr>
      <t>CCA:</t>
    </r>
    <r>
      <rPr>
        <rFont val="Arial"/>
        <color rgb="FFFFFFFF"/>
        <sz val="10.0"/>
      </rPr>
      <t xml:space="preserve"> Principais características dos instrumentos do Patrimônio de Referência (PR)</t>
    </r>
  </si>
  <si>
    <t>h</t>
  </si>
  <si>
    <t>i</t>
  </si>
  <si>
    <t>j</t>
  </si>
  <si>
    <t>k</t>
  </si>
  <si>
    <t>Informação quantitativa/qualitativa</t>
  </si>
  <si>
    <t>Emissor</t>
  </si>
  <si>
    <t>NU FINANCEIRA S.A. – SOCIEDADE DE CRÉDITO, FINANCIAMENTO E INVESTIMENTO</t>
  </si>
  <si>
    <t>Identificador único</t>
  </si>
  <si>
    <t>BRNUFNLFI021</t>
  </si>
  <si>
    <t>BRNUFNLFI039</t>
  </si>
  <si>
    <t>BRNUFNLFI0Z3</t>
  </si>
  <si>
    <t>BRNUFNLFI2P0</t>
  </si>
  <si>
    <t>BRNUFNLFI2O3</t>
  </si>
  <si>
    <t>BRNUFNLFI3X2</t>
  </si>
  <si>
    <t>BRNUFNLFI3W4</t>
  </si>
  <si>
    <t>BRNUFNLFI5B3</t>
  </si>
  <si>
    <t>BRNUFNLFI5C1</t>
  </si>
  <si>
    <t>BRNUFNLFI5H0</t>
  </si>
  <si>
    <t>BRNUFNLFI5G2</t>
  </si>
  <si>
    <t>Lei aplicável ao instrumento</t>
  </si>
  <si>
    <t>Lei nº 12.249, de 11 de junho de 2010 |Resolução nº 4.123, de 23 de agosto de 2012, do Conselho Monetário Nacional | Resolução nº 4.192, de 1º de março de 2013, do CMN | Lei nº 6.385, de 7 de dezembro de 1976 | Instrução CVM nº 476, de 16 de janeiro de 2009</t>
  </si>
  <si>
    <t>Classificação do instrumento como componente do PR durante o tratamento temporário de que trata o art. 28 da Resolução nº 4.192, de 2013.</t>
  </si>
  <si>
    <t>Classificação do instrumento como componente do PR após o tratamento temporário de que trata a linha anterior</t>
  </si>
  <si>
    <t>Nível II</t>
  </si>
  <si>
    <t>Escopo da elegibilidade do instrumento</t>
  </si>
  <si>
    <t>Conglomerado</t>
  </si>
  <si>
    <t>Tipo de instrumento</t>
  </si>
  <si>
    <t>Letra Financeira</t>
  </si>
  <si>
    <t>Valor reconhecido no PR</t>
  </si>
  <si>
    <t>Valor de face do instrumento</t>
  </si>
  <si>
    <t>Classificação contábil</t>
  </si>
  <si>
    <t>Passivo – custo amortizado</t>
  </si>
  <si>
    <t>Data original de emissão</t>
  </si>
  <si>
    <t>17/06/2022</t>
  </si>
  <si>
    <t>31/10/2022</t>
  </si>
  <si>
    <t>25/09/2023</t>
  </si>
  <si>
    <t>18/03/2025</t>
  </si>
  <si>
    <t>16/04/2025</t>
  </si>
  <si>
    <t>Perpétuo ou com vencimento</t>
  </si>
  <si>
    <t>Com vencimento</t>
  </si>
  <si>
    <t>Perpétuo</t>
  </si>
  <si>
    <t>Data original de vencimento</t>
  </si>
  <si>
    <t>17/06/2032</t>
  </si>
  <si>
    <t>18/03/2035</t>
  </si>
  <si>
    <t>16/04/2035</t>
  </si>
  <si>
    <t>Opção de resgate ou recompra</t>
  </si>
  <si>
    <t>Sim</t>
  </si>
  <si>
    <t>(1) Data de resgate ou de recompra 
(2) Datas de resgate ou de recompra condicionadas 
(3) Valor de resgate ou de recompra</t>
  </si>
  <si>
    <t>17/06/2027</t>
  </si>
  <si>
    <t>18/03/2030</t>
  </si>
  <si>
    <t>16/04/2030</t>
  </si>
  <si>
    <t>Datas de resgate ou de recompra subsequentes, se aplicável</t>
  </si>
  <si>
    <t>Resgate ou recompra pode ocorrer a partir de 17/06/2027</t>
  </si>
  <si>
    <t>Resgate ou recompra pode ocorrer a partir de 01/01/2028</t>
  </si>
  <si>
    <t>Resgate ou recompra pode ocorrer a partir de 06/10/2028</t>
  </si>
  <si>
    <t>Resgate ou recompra pode ocorrer a partir de 05/04/2029</t>
  </si>
  <si>
    <t>Resgate ou recompra pode ocorrer a partir de 09/07/2029</t>
  </si>
  <si>
    <t>Resgate ou recompra pode ocorrer a partir de 18/03/2030</t>
  </si>
  <si>
    <t>Resgate ou recompra pode ocorrer a partir de 16/04/2030</t>
  </si>
  <si>
    <t>Remuneração/Dividendos</t>
  </si>
  <si>
    <t>Remuneração ou dividendos fixos ou variáveis</t>
  </si>
  <si>
    <t>Fixo</t>
  </si>
  <si>
    <t>Variáveis</t>
  </si>
  <si>
    <t>Taxa de remuneração e índice referenciado</t>
  </si>
  <si>
    <t>16,0%</t>
  </si>
  <si>
    <t>17,32%</t>
  </si>
  <si>
    <t>CDI + 4.62%</t>
  </si>
  <si>
    <t>CDI + 2.98%</t>
  </si>
  <si>
    <t>CDI + 2.15%</t>
  </si>
  <si>
    <t>CDI + 2.87%</t>
  </si>
  <si>
    <t>CDI + 2.44%</t>
  </si>
  <si>
    <t>Possibilidade de suspensão de pagamento de dividendos</t>
  </si>
  <si>
    <t>Não</t>
  </si>
  <si>
    <t>Completa discricionariedade, discricionariedade parcial ou mandatória</t>
  </si>
  <si>
    <t>Mandatório</t>
  </si>
  <si>
    <t>Existência de cláusulas que alterem prazos ou condições de remuneração pactuados ou outro incentivo para resgate</t>
  </si>
  <si>
    <t>Cumulativo ou não cumulativo</t>
  </si>
  <si>
    <t>23</t>
  </si>
  <si>
    <t>Conversível ou não conversível</t>
  </si>
  <si>
    <t>Conversível</t>
  </si>
  <si>
    <t>Se conversível, em quais situações</t>
  </si>
  <si>
    <t>Serão conversíveis nas situações previstas no art. 18, inciso X, da Resolução BCB 199, de 11/03/2022.</t>
  </si>
  <si>
    <t>Serão conversíveis nas situações previstas no art. 13, inciso XV, da Resolução BCB 199, de 11/03/2022.</t>
  </si>
  <si>
    <t>Se conversível, totalmente ou parcialmente</t>
  </si>
  <si>
    <t>Totalmente</t>
  </si>
  <si>
    <t>26</t>
  </si>
  <si>
    <t>Se conversível, taxa de conversão</t>
  </si>
  <si>
    <t>Razão entre o volume financeiro da emissão e o preço de conversão</t>
  </si>
  <si>
    <t>27</t>
  </si>
  <si>
    <t>Se conversível, conversão obrigatória ou opcional</t>
  </si>
  <si>
    <t>Conversão obrigatória</t>
  </si>
  <si>
    <t>28</t>
  </si>
  <si>
    <t>Se conversível, especificar para qual tipo de instrumento</t>
  </si>
  <si>
    <t>Se conversível, especificar o emissor do instrumento para o qual pode ser convertido</t>
  </si>
  <si>
    <t>30</t>
  </si>
  <si>
    <t>Características para a extinção do instrumento</t>
  </si>
  <si>
    <t>31</t>
  </si>
  <si>
    <t>Se extinguível, em quais situações</t>
  </si>
  <si>
    <t>Serão extintas nas situações previstas no art. 18, inciso X, da Resolução BCB 199, de 11/03/2022.</t>
  </si>
  <si>
    <t>Serão extintas nas situações previstas no art. 13, inciso XV, da Resolução BCB 199, de 11/03/2022.</t>
  </si>
  <si>
    <t>32</t>
  </si>
  <si>
    <t>Se extinguível, totalmente ou parcialmente</t>
  </si>
  <si>
    <t>33</t>
  </si>
  <si>
    <t>Se extinguível, permanentemente ou temporariamente</t>
  </si>
  <si>
    <t>Permanente</t>
  </si>
  <si>
    <t>34a</t>
  </si>
  <si>
    <t>Tipo de subordinação</t>
  </si>
  <si>
    <t>Contratual</t>
  </si>
  <si>
    <t>35</t>
  </si>
  <si>
    <t>Posição na hierarquia de subordinação em caso de liquidação</t>
  </si>
  <si>
    <t>Subordinado ao pagamento dos demais passivos do Emissor na hipótese de dissolução do Emissor, com exceção do pagamento de passivos que compõem o “Capital Principal” e o “Capital Complementar”, tal como definidos na Resolução CMN 4.192.</t>
  </si>
  <si>
    <t>Subordinado ao pagamento dos demais passivos do Emissor na hipótese de dissolução do Emissor, com exceção do pagamento de passivos que compõem o “Capital Principal”, tal como definidos na Resolução CMN 4.955.</t>
  </si>
  <si>
    <t>36</t>
  </si>
  <si>
    <t>Possui características que não serão aceitas após o tratamento temporário de que trata o art. 28 da Resolução nº 4.192, de 2013</t>
  </si>
  <si>
    <t>37</t>
  </si>
  <si>
    <t>Se sim, especificar as características de que trata a linha anterior</t>
  </si>
  <si>
    <r>
      <rPr>
        <rFont val="Arial"/>
        <b/>
        <color rgb="FFFFFFFF"/>
        <sz val="10.0"/>
      </rPr>
      <t>CC1:</t>
    </r>
    <r>
      <rPr>
        <rFont val="Arial"/>
        <color rgb="FFFFFFFF"/>
        <sz val="10.0"/>
      </rPr>
      <t xml:space="preserve"> Composição do Patrimônio de Referência (PR)</t>
    </r>
  </si>
  <si>
    <t>Valor</t>
  </si>
  <si>
    <t>Referência no
balanço do
conglomerado</t>
  </si>
  <si>
    <t>Capital Principal: instrumentos e reservas</t>
  </si>
  <si>
    <t>Instrumentos elegíveis ao Capital Principal</t>
  </si>
  <si>
    <t>(a)</t>
  </si>
  <si>
    <t>Reservas de lucros</t>
  </si>
  <si>
    <t>(b) + (d)</t>
  </si>
  <si>
    <t>Outras receitas e outras reservas</t>
  </si>
  <si>
    <t>(c)</t>
  </si>
  <si>
    <t>Participação de não controladores nos instrumentos emitidos por subsidiárias do conglomerado prudencial e elegíveis ao seu Capital Principal</t>
  </si>
  <si>
    <t>Capital Principal antes dos ajustes prudenciais</t>
  </si>
  <si>
    <t>(f) - (e)</t>
  </si>
  <si>
    <t>Capital Principal: ajustes prudenciais</t>
  </si>
  <si>
    <t>Ajustes prudenciais relativos a apreçamentos de instrumentos financeiros (PVA)</t>
  </si>
  <si>
    <t>Ágios pagos na aquisição de investimentos com fundamento em expectativa de rentabilidade futura</t>
  </si>
  <si>
    <t>Ativos intangíveis</t>
  </si>
  <si>
    <t>Créditos tributários decorrentes de prejuízos fiscais e de base negativa de Contribuição Social sobre o Lucro Líquido e os originados dessa contribuição relativos a períodos de apuração encerrados até 31 de dezembro de 1998</t>
  </si>
  <si>
    <t>Ajustes relativos ao valor de mercado dos instrumentos financeiros derivativos utilizados para hedge de fluxo de caixa de itens protegidos cujos ajustes de marcação a mercado não são registrados contabilmente</t>
  </si>
  <si>
    <t>Ativos atuariais relacionados a fundos de pensão de benefício definido</t>
  </si>
  <si>
    <t>Ações ou outros instrumentos de emissão própria autorizados a compor o Capital Principal da instituição ou conglomerado, adquiridos diretamente, indiretamente ou de forma sintética</t>
  </si>
  <si>
    <t>Valor total das deduções relativas às aquisições recíprocas de Capital Principal</t>
  </si>
  <si>
    <t>Valor total das deduções relativas às participações líquidas não significativas em Capital Principal de instituições autorizadas a funcionar pelo Banco Central do Brasil e de instituições financeiras no exterior não consolidadas e em capital social de empresas assemelhadas a instituições financeiras não consolidadas, sociedades seguradoras, resseguradoras, de capitalização e entidades abertas de previdência complementar</t>
  </si>
  <si>
    <t>Valor total das deduções relativas às participações líquidas significativas em Capital Principal de instituições autorizadas a funcionar pelo Banco Central do Brasil e de instituições financeiras no exterior não consolidadas e em capital social de empresas assemelhadas a instituições financeiras não consolidadas, sociedades seguradoras, resseguradoras, de capitalização e entidades abertas de previdência complementar, que exceda 10% do valor do Capital Principal da própria instituição ou conglomerado, desconsiderando deduções específicas</t>
  </si>
  <si>
    <t>Valor total das deduções relativas aos créditos tributários decorrentes de diferenças temporárias que dependam de geração de lucros ou receitas tributáveis futuras para sua realização, que exceda 10% do Capital Principal da própria instituição ou conglomerado, desconsiderando deduções específicas</t>
  </si>
  <si>
    <t>Valor que excede, de forma agregada, 15% do Capital Principal da própria instituição ou conglomerado</t>
  </si>
  <si>
    <t>do qual: oriundo de participações líquidas significativas em Capital Principal de instituições autorizadas a funcionar pelo Banco Central do Brasil e de instituições financeiras no exterior não consolidadas e em capital social de empresas assemelhadas a instituições financeiras não consolidadas, de sociedades seguradoras, resseguradoras, de capitalização e de entidades abertas de previdência complementar</t>
  </si>
  <si>
    <t>do qual: oriundo de créditos tributários decorrentes de diferenças temporárias que dependam de geração de lucros ou receitas tributáveis futuras para sua realização</t>
  </si>
  <si>
    <t>Ajustes regulatórios nacionais</t>
  </si>
  <si>
    <t>26.a</t>
  </si>
  <si>
    <t>Ativos permanentes diferidos</t>
  </si>
  <si>
    <t>26.b</t>
  </si>
  <si>
    <t>Investimentos em dependências, instituições financeiras controladas no exterior ou entidades não financeiras que componham o conglomerado, em relação às quais o Banco Central do Brasil não tenha acesso a informações, dados e documentos</t>
  </si>
  <si>
    <t>26.d</t>
  </si>
  <si>
    <t>Aumento de capital social não autorizado</t>
  </si>
  <si>
    <t>26.e</t>
  </si>
  <si>
    <t>Excedente do valor ajustado de Capital Principal</t>
  </si>
  <si>
    <t>26.f</t>
  </si>
  <si>
    <t>Depósito para suprir deficiência de capital</t>
  </si>
  <si>
    <t>26.g</t>
  </si>
  <si>
    <t>Montante dos ativos intangíveis constituídos antes da entrada em vigor da Resolução nº 4.192, de 2013</t>
  </si>
  <si>
    <t>26.h</t>
  </si>
  <si>
    <t>Excesso dos recursos aplicados no Ativo Permanente</t>
  </si>
  <si>
    <t>26.i</t>
  </si>
  <si>
    <t>Destaque do PR, conforme Resolução nº 4.589, de 29 de junho de 2017</t>
  </si>
  <si>
    <t>26.j</t>
  </si>
  <si>
    <t>Outras diferenças residuais relativas à metodologia de apuração do Capital Principal para fins regulatórios</t>
  </si>
  <si>
    <t>Dedução aplicada ao Capital Principal decorrente de insuficiência de Capital Complementar e de Nível II para cobrir as respectivas deduções nesses componentes</t>
  </si>
  <si>
    <t>Total de deduções regulatórias ao Capital Principal</t>
  </si>
  <si>
    <t>Capital Complementar: instrumentos</t>
  </si>
  <si>
    <t>Instrumentos elegíveis ao Capital Complementar</t>
  </si>
  <si>
    <t>dos quais: classificados como capital social conforme as regras contábeis</t>
  </si>
  <si>
    <t>dos quais: classificados como passivo conforme as regras contábeis</t>
  </si>
  <si>
    <t>34</t>
  </si>
  <si>
    <t>Participação de não controladores nos instrumentos emitidos por subsidiárias da instituição ou conglomerado e elegíveis ao seu Capital Complementar</t>
  </si>
  <si>
    <t>Capital Complementar antes das deduções regulatórias</t>
  </si>
  <si>
    <t>Capital Complementar: deduções regulatórias</t>
  </si>
  <si>
    <t>Ações ou outros instrumentos de emissão própria autorizados a compor o Capital Complementar da instituição ou conglomerado, adquiridos diretamente, indiretamente ou de forma sintética</t>
  </si>
  <si>
    <t>38</t>
  </si>
  <si>
    <t>Valor total das deduções relativas às aquisições recíprocas de Capital Complementar</t>
  </si>
  <si>
    <t>39</t>
  </si>
  <si>
    <t>Valor total das deduções relativas aos investimentos líquidos não significativos em Capital Complementar de instituições autorizadas a funcionar pelo Banco Central do Brasil e de instituições financeiras no exterior não consolidadas</t>
  </si>
  <si>
    <t>40</t>
  </si>
  <si>
    <t>Valor total das deduções relativas aos investimentos líquidos significativos em Capital Complementar de instituições autorizadas a funcionar pelo Banco Central do Brasil e de instituições financeiras no exterior não consolidadas</t>
  </si>
  <si>
    <t>41</t>
  </si>
  <si>
    <t>41.b</t>
  </si>
  <si>
    <t>Participação de não controladores no Capital Complementar</t>
  </si>
  <si>
    <t>41.c</t>
  </si>
  <si>
    <t>Outras diferenças residuais relativas à metodologia de apuração do Capital Complementar para fins regulatórios</t>
  </si>
  <si>
    <t>42</t>
  </si>
  <si>
    <t>Dedução aplicada ao Capital Complementar decorrente de insuficiência de Nível II para cobrir a dedução nesse componente</t>
  </si>
  <si>
    <t>43</t>
  </si>
  <si>
    <t>Total de deduções regulatórias ao Capital Complementar</t>
  </si>
  <si>
    <t>44</t>
  </si>
  <si>
    <t>Capital Complementar</t>
  </si>
  <si>
    <t>45</t>
  </si>
  <si>
    <t>Nível II: instrumentos</t>
  </si>
  <si>
    <t>46</t>
  </si>
  <si>
    <t>Instrumentos elegíveis ao Nível II</t>
  </si>
  <si>
    <t>48</t>
  </si>
  <si>
    <t>Participação de não controladores nos instrumentos emitidos por subsidiárias do conglomerado e elegíveis ao seu Nível II</t>
  </si>
  <si>
    <t>51</t>
  </si>
  <si>
    <t>Nível II antes das deduções regulatórias</t>
  </si>
  <si>
    <t>Nível II: deduções regulatórias</t>
  </si>
  <si>
    <t>52</t>
  </si>
  <si>
    <t>Ações ou outros instrumentos de emissão própria, autorizados a compor o Nível II da instituição ou conglomerado, adquiridos diretamente, indiretamente ou de forma sintética</t>
  </si>
  <si>
    <t>53</t>
  </si>
  <si>
    <t>Valor total das deduções relativas às aquisições recíprocas de Nível II</t>
  </si>
  <si>
    <t>54</t>
  </si>
  <si>
    <t>Valor total das deduções relativas aos investimentos líquidos não significativos em instrumentos de Nível II e em instrumentos reconhecidos como TLAC emitidos por instituições autorizadas a funcionar pelo Banco Central do Brasil ou por instituições financeiras no exterior não consolidadas</t>
  </si>
  <si>
    <t>55</t>
  </si>
  <si>
    <t>Valor total das deduções relativas aos investimentos líquidos significativos em instrumentos de Nível II e em instrumentos reconhecidos como TLAC emitidos por instituições autorizadas a funcionar pelo Banco Central do  Brasil ou por instituições financeiras no exterior não consolidadas</t>
  </si>
  <si>
    <t>56</t>
  </si>
  <si>
    <t>56.b</t>
  </si>
  <si>
    <t>Participação de não controladores no Nível II</t>
  </si>
  <si>
    <t>56.c</t>
  </si>
  <si>
    <t>Outras diferenças residuais relativas à metodologia de apuração do Nível II para fins regulatórios</t>
  </si>
  <si>
    <t>57</t>
  </si>
  <si>
    <t>Total de deduções regulatórias ao Nível II</t>
  </si>
  <si>
    <t>58</t>
  </si>
  <si>
    <t>59</t>
  </si>
  <si>
    <t>Patrimônio de Referência</t>
  </si>
  <si>
    <t>60</t>
  </si>
  <si>
    <t>Total de ativos ponderados pelo risco (RWA)</t>
  </si>
  <si>
    <t>Índices de Basileia e Adicional de Capital Principal</t>
  </si>
  <si>
    <t>61</t>
  </si>
  <si>
    <t>62</t>
  </si>
  <si>
    <t>Índice de Nível I (IN1)</t>
  </si>
  <si>
    <t>63</t>
  </si>
  <si>
    <t>Índice de Basileia (IB)</t>
  </si>
  <si>
    <t>64</t>
  </si>
  <si>
    <t>Percentual do adicional de Capital Principal (em relação ao RWA)</t>
  </si>
  <si>
    <t>65</t>
  </si>
  <si>
    <t>do qual: adicional para conservação de capital - ACPConservação</t>
  </si>
  <si>
    <t>66</t>
  </si>
  <si>
    <t>do qual: adicional contracíclico - ACPContracíclico</t>
  </si>
  <si>
    <t>67</t>
  </si>
  <si>
    <t>do qual: Adicional de Importância Sistêmica de Capital Principal - ACPSistêmico</t>
  </si>
  <si>
    <t>68</t>
  </si>
  <si>
    <t>Capital Principal excedente ao montante utilizado para cumprimento dos requerimentos de capital, como proporção do RWA (%)</t>
  </si>
  <si>
    <t>Valores abaixo do limite de dedução antes da aplicação de fator de ponderação de risco</t>
  </si>
  <si>
    <t>72</t>
  </si>
  <si>
    <t>Valor total, sujeito à ponderação de risco, das participações não significativas em Capital Principal de instituições autorizadas a funcionar pelo Banco Central do Brasil e de instituições financeiras no exterior não consolidas e em capital social de empresas assemelhadas a instituições financeiras não consolidadas, sociedades seguradoras, resseguradoras, de capitalização e entidades abertas de previdência complementar, bem como dos investimentos não significativos em Capital Complementar, em instrumentos de Nível II e em instrumentos reconhecidos como TLAC emitidos por instituições financeiras autorizadas a funcionar pelo Banco Central do Brasil ou por instituições financeiras no exterior não consolidadas</t>
  </si>
  <si>
    <t>73</t>
  </si>
  <si>
    <t>Valor total, sujeito à ponderação de risco, das participações significativas em Capital Principal de instituições autorizadas a funcionar pelo Banco Central do Brasil e de instituições financeiras no exterior não consolidas e em capital social de empresas assemelhadas a instituições financeiras não consolidadas, sociedades seguradoras, resseguradoras, de capitalização e entidades abertas de previdência complementar</t>
  </si>
  <si>
    <t>75</t>
  </si>
  <si>
    <t>Valor total, sujeito à ponderação de risco, de créditos tributários decorrentes de diferenças temporárias que dependam de geração de lucros ou receitas tributáveis futuras para sua realização, não deduzidos do Capital Principal</t>
  </si>
  <si>
    <r>
      <rPr>
        <rFont val="Arial"/>
        <b/>
        <color rgb="FFFFFFFF"/>
        <sz val="10.0"/>
      </rPr>
      <t>CC2:</t>
    </r>
    <r>
      <rPr>
        <rFont val="Arial"/>
        <color rgb="FFFFFFFF"/>
        <sz val="10.0"/>
      </rPr>
      <t xml:space="preserve"> Conciliação do Patrimônio de Referência (PR) com o balanço patrimonial</t>
    </r>
  </si>
  <si>
    <t>Valores do balanço patrimonial no final do período</t>
  </si>
  <si>
    <t>Valores considerados para fins da regulamentação prudencial no final do período</t>
  </si>
  <si>
    <t>Referência no balanço do conglomerado</t>
  </si>
  <si>
    <t>Ativo</t>
  </si>
  <si>
    <t>Passivo</t>
  </si>
  <si>
    <t>Patrimônio líquido</t>
  </si>
  <si>
    <t xml:space="preserve">Capital social </t>
  </si>
  <si>
    <t xml:space="preserve">    do qual: montante elegível para Capital Principal</t>
  </si>
  <si>
    <t xml:space="preserve">    do qual: montante elegível para Capital Complementar</t>
  </si>
  <si>
    <t>Reserva de lucros</t>
  </si>
  <si>
    <t>(b)</t>
  </si>
  <si>
    <t>Reservas de capital</t>
  </si>
  <si>
    <t>Outros resultados abrangentes</t>
  </si>
  <si>
    <t>Lucros ou prejuízos acumulados</t>
  </si>
  <si>
    <t>(d)</t>
  </si>
  <si>
    <t>Ações em tesouraria</t>
  </si>
  <si>
    <t>Participação de Não Controladores</t>
  </si>
  <si>
    <t>(e)</t>
  </si>
  <si>
    <t>Patrimônio líquido total</t>
  </si>
  <si>
    <t>(f)</t>
  </si>
  <si>
    <r>
      <rPr>
        <rFont val="Arial"/>
        <b/>
        <color rgb="FFFFFFFF"/>
        <sz val="10.0"/>
      </rPr>
      <t>CCyB1:</t>
    </r>
    <r>
      <rPr>
        <rFont val="Arial"/>
        <color rgb="FFFFFFFF"/>
        <sz val="10.0"/>
      </rPr>
      <t xml:space="preserve"> Distribuição geográfica das exposições ao risco de crédito consideradas no cálculo do ACPContracíclico</t>
    </r>
  </si>
  <si>
    <t>ACCPi</t>
  </si>
  <si>
    <t>Valores de exposição e de RWACPrNB considerados no cálculo do ACPContracíclico</t>
  </si>
  <si>
    <t xml:space="preserve">Adicional contracíclico aplicável à instituição </t>
  </si>
  <si>
    <t>Valor do
ACPContracíclico</t>
  </si>
  <si>
    <t>Jurisdição</t>
  </si>
  <si>
    <t xml:space="preserve">Montante da exposição ao risco de crédito ao setor privado não bancário </t>
  </si>
  <si>
    <t>RWACPrNB</t>
  </si>
  <si>
    <t>Brasil</t>
  </si>
  <si>
    <t>Subtotal</t>
  </si>
  <si>
    <r>
      <rPr>
        <rFont val="Arial"/>
        <b/>
        <color rgb="FFFFFFFF"/>
        <sz val="10.0"/>
      </rPr>
      <t>CR1:</t>
    </r>
    <r>
      <rPr>
        <rFont val="Arial"/>
        <color rgb="FFFFFFFF"/>
        <sz val="10.0"/>
      </rPr>
      <t xml:space="preserve"> Qualidade creditícia das exposições</t>
    </r>
  </si>
  <si>
    <t>Valor bruto</t>
  </si>
  <si>
    <t>Provisões, adiantamentos e rendas a apropriar</t>
  </si>
  <si>
    <t>Provisões, adiantamentos e rendas a apropriar
Dos quais:
RWACPAD</t>
  </si>
  <si>
    <t>Provisões, adiantamentos e rendas a apropriar
Dos quais:
RWACIRB</t>
  </si>
  <si>
    <t>Valor líquido
(a+b-c)</t>
  </si>
  <si>
    <t>Valores em R$ mil</t>
  </si>
  <si>
    <t>Exposições
caracterizadas como
ativos
problemáticos</t>
  </si>
  <si>
    <t>Exposições não caracterizadas como ativos problemáticos</t>
  </si>
  <si>
    <t xml:space="preserve">Concessão de crédito </t>
  </si>
  <si>
    <t xml:space="preserve">Títulos de dívida </t>
  </si>
  <si>
    <t xml:space="preserve">dos quais: títulos soberanos nacionais </t>
  </si>
  <si>
    <t>2b</t>
  </si>
  <si>
    <t xml:space="preserve">dos quais: outros títulos </t>
  </si>
  <si>
    <t xml:space="preserve">Operações não contabilizadas no balanço patrimonial </t>
  </si>
  <si>
    <t>Total (1+2+3)</t>
  </si>
  <si>
    <r>
      <rPr>
        <rFont val="Arial"/>
        <b/>
        <color rgb="FFFFFFFF"/>
        <sz val="10.0"/>
      </rPr>
      <t>CR2:</t>
    </r>
    <r>
      <rPr>
        <rFont val="Arial"/>
        <color rgb="FFFFFFFF"/>
        <sz val="10.0"/>
      </rPr>
      <t xml:space="preserve"> Mudanças no estoque de ativos problemáticos </t>
    </r>
  </si>
  <si>
    <t>Valor das exposições classificadas como ativos problemáticos ao final do período anterior</t>
  </si>
  <si>
    <t>Valor das exposições que passaram a ser classificadas como ativos problemáticos no período corrente</t>
  </si>
  <si>
    <t>Valor das exposições que deixaram de ser caracterizadas como ativos problemáticos no período corrente</t>
  </si>
  <si>
    <t xml:space="preserve">Valor da baixa contábil por prejuízo </t>
  </si>
  <si>
    <t>Outros ajustes</t>
  </si>
  <si>
    <t>Valor das exposições classificadas como ativos problemáticos no final do período corrente (1+2+3+4+5)</t>
  </si>
  <si>
    <t>Total de Exposições por região geográfica, setor econômico e prazo remanescente de vencimento</t>
  </si>
  <si>
    <t>Exposições por região geográfica</t>
  </si>
  <si>
    <t>Centro-Oeste</t>
  </si>
  <si>
    <t>Nordeste</t>
  </si>
  <si>
    <t>Norte</t>
  </si>
  <si>
    <t>Sudeste</t>
  </si>
  <si>
    <t>Sul</t>
  </si>
  <si>
    <t>Território Nacional</t>
  </si>
  <si>
    <t>Outros</t>
  </si>
  <si>
    <t>Exposições por setor econômico</t>
  </si>
  <si>
    <t>Pessoa Física</t>
  </si>
  <si>
    <t>Pessoa Jurídica</t>
  </si>
  <si>
    <t>Indústria</t>
  </si>
  <si>
    <t>Comércio</t>
  </si>
  <si>
    <t>Serviços</t>
  </si>
  <si>
    <t xml:space="preserve">Titulos Soberanos </t>
  </si>
  <si>
    <t>Exposições por prazo remanescente de vencimento</t>
  </si>
  <si>
    <t>Até 6 meses</t>
  </si>
  <si>
    <t>De 6 meses a 1 ano</t>
  </si>
  <si>
    <t>Acima de 1 ano</t>
  </si>
  <si>
    <t>Sem vencimento</t>
  </si>
  <si>
    <t>A abertura das exposições por prazo não considera as operações não contabilizadas no balanço patrimonial.
Junto à adoção da Resolução CMN nº 4.922, os prazos de baixa foram alterados no início de 2025, o que resulta na expansão dos componentes da carteira ativa apresentados.</t>
  </si>
  <si>
    <t>Total de operações classificadas como ativos problemáticos segregadas por região geográfica e setor econômico</t>
  </si>
  <si>
    <t>Ativos problemáticos</t>
  </si>
  <si>
    <t>Provisão</t>
  </si>
  <si>
    <t>Baixas/Prejuízos</t>
  </si>
  <si>
    <t>Junto à adoção da Resolução CMN nº 4.922, os prazos de baixa foram alterados no início de 2025, o que resulta na expansão dos componentes da carteira ativa apresentados.</t>
  </si>
  <si>
    <t>Total de Exposições segmentadas por faixas de atraso</t>
  </si>
  <si>
    <t>Exposições por faixa de atraso</t>
  </si>
  <si>
    <t>Menor que 30 dias</t>
  </si>
  <si>
    <t>de 31 a 90 dias</t>
  </si>
  <si>
    <t>de 91 a 180 dias</t>
  </si>
  <si>
    <t>de 181 a 365 dias</t>
  </si>
  <si>
    <t>Maior do que 365 dias</t>
  </si>
  <si>
    <t>Total de Exposições reestruturadas classificadas como ativos problemáticos e demais</t>
  </si>
  <si>
    <t>Operações Reestruturadas</t>
  </si>
  <si>
    <t>Demais</t>
  </si>
  <si>
    <t>Percentual das dez e cem maiores exposições em relação ao total</t>
  </si>
  <si>
    <t>Valores em %</t>
  </si>
  <si>
    <t>Concentração de Exposições</t>
  </si>
  <si>
    <t>10 maiores devedores</t>
  </si>
  <si>
    <t>100 maiores devedores</t>
  </si>
  <si>
    <t>Considera o escopo da tabela CR1 das operações caracterizadas como concessão de crédito, liquidas de provisão.
Junto à adoção da Resolução CMN nº 4.922, os prazos de baixa foram alterados no início de 2025, o que resulta na expansão dos componentes da carteira ativa apresentados.</t>
  </si>
  <si>
    <r>
      <rPr>
        <rFont val="Arial"/>
        <b/>
        <color rgb="FFFFFFFF"/>
        <sz val="10.0"/>
      </rPr>
      <t>CR3:</t>
    </r>
    <r>
      <rPr>
        <rFont val="Arial"/>
        <color rgb="FFFFFFFF"/>
        <sz val="10.0"/>
      </rPr>
      <t xml:space="preserve"> Visão geral das técnicas de mitigação do risco de crédito</t>
    </r>
  </si>
  <si>
    <t>Exposições
não
mitigadas</t>
  </si>
  <si>
    <t>Exposições
mitigadas</t>
  </si>
  <si>
    <t>Das quais:
Parcela
coberta
por
colaterais
financeiros</t>
  </si>
  <si>
    <t>Das quais:
Parcela
coberta por
garantias
fidejussórias</t>
  </si>
  <si>
    <t>Das quais:
Parcela
coberta
por
derivativos
de crédito</t>
  </si>
  <si>
    <t>Concessão de crédito</t>
  </si>
  <si>
    <t>Títulos de dívida</t>
  </si>
  <si>
    <t>Operações não contabilizadas no balanço patrimonial</t>
  </si>
  <si>
    <t>II</t>
  </si>
  <si>
    <t>Demais operações</t>
  </si>
  <si>
    <t>dos quais: ativos problemáticos</t>
  </si>
  <si>
    <r>
      <rPr>
        <rFont val="Arial"/>
        <b/>
        <color rgb="FFFFFFFF"/>
        <sz val="10.0"/>
      </rPr>
      <t>CR4:</t>
    </r>
    <r>
      <rPr>
        <rFont val="Arial"/>
        <color rgb="FFFFFFFF"/>
        <sz val="10.0"/>
      </rPr>
      <t xml:space="preserve"> Abordagem padronizada – exposições e efeitos da mitigação do risco de crédito</t>
    </r>
  </si>
  <si>
    <t>Exposições pré FCC e mitigação</t>
  </si>
  <si>
    <t>Exposições pós FCC e mitigação</t>
  </si>
  <si>
    <t>RWA e densidade de RWA</t>
  </si>
  <si>
    <t>Categorias</t>
  </si>
  <si>
    <t>Operações contabilizadas no balanço</t>
  </si>
  <si>
    <t>Operações
não
contabilizadas
no balanço</t>
  </si>
  <si>
    <t>Densidade de RWA [e/(c+d)]</t>
  </si>
  <si>
    <t>Governos centrais e respectivos bancos centrais</t>
  </si>
  <si>
    <t>Estados, Municípios, Distrito Federal, entes subnacionais equivalentes no exterior</t>
  </si>
  <si>
    <t>Organismos multilaterais e Entidades Multilaterais de Desenvolvimento (EMD)</t>
  </si>
  <si>
    <t>Instituições financeiras e demais autorizadas pelo Banco Central do Brasil</t>
  </si>
  <si>
    <t>Títulos com características específicas (covered bonds)</t>
  </si>
  <si>
    <t>Pessoas jurídicas não financeiras</t>
  </si>
  <si>
    <t>6.1</t>
  </si>
  <si>
    <t>Dos quais: Financiamentos especializados</t>
  </si>
  <si>
    <t>6.2</t>
  </si>
  <si>
    <t>Dos quais: Outros</t>
  </si>
  <si>
    <t>Participações societárias e instrumentos de dívida subordinada</t>
  </si>
  <si>
    <t>Exposições de varejo</t>
  </si>
  <si>
    <t>Exposições garantidas por imóveis</t>
  </si>
  <si>
    <t>9.1</t>
  </si>
  <si>
    <r>
      <rPr>
        <rFont val="Arial"/>
        <color rgb="FF434343"/>
      </rPr>
      <t xml:space="preserve">Das quais: garantidas por </t>
    </r>
    <r>
      <rPr>
        <rFont val="Arial"/>
        <b/>
        <color rgb="FF434343"/>
      </rPr>
      <t>imóveis residenciais</t>
    </r>
    <r>
      <rPr>
        <rFont val="Arial"/>
        <color rgb="FF434343"/>
      </rPr>
      <t xml:space="preserve">, em que o cumprimento das obrigações financeiras associadas às exposições </t>
    </r>
    <r>
      <rPr>
        <rFont val="Arial"/>
        <b/>
        <color rgb="FF434343"/>
      </rPr>
      <t>não seja dependente</t>
    </r>
    <r>
      <rPr>
        <rFont val="Arial"/>
        <color rgb="FF434343"/>
      </rPr>
      <t xml:space="preserve"> dos fluxos de caixa gerados pelos imóveis.</t>
    </r>
  </si>
  <si>
    <t>9.2</t>
  </si>
  <si>
    <r>
      <rPr>
        <rFont val="Arial"/>
        <color rgb="FF434343"/>
      </rPr>
      <t xml:space="preserve">Das quais: garantidas por </t>
    </r>
    <r>
      <rPr>
        <rFont val="Arial"/>
        <b/>
        <color rgb="FF434343"/>
      </rPr>
      <t>imóveis residenciais</t>
    </r>
    <r>
      <rPr>
        <rFont val="Arial"/>
        <color rgb="FF434343"/>
      </rPr>
      <t xml:space="preserve">, em que o cumprimento das obrigações financeiras associadas às exposições </t>
    </r>
    <r>
      <rPr>
        <rFont val="Arial"/>
        <b/>
        <color rgb="FF434343"/>
      </rPr>
      <t>seja dependente</t>
    </r>
    <r>
      <rPr>
        <rFont val="Arial"/>
        <color rgb="FF434343"/>
      </rPr>
      <t xml:space="preserve"> dos fluxos de caixa gerados pelos imóveis.</t>
    </r>
  </si>
  <si>
    <t>9.3</t>
  </si>
  <si>
    <r>
      <rPr>
        <rFont val="Arial"/>
        <color rgb="FF434343"/>
      </rPr>
      <t xml:space="preserve">Das quais: garantidas por </t>
    </r>
    <r>
      <rPr>
        <rFont val="Arial"/>
        <b/>
        <color rgb="FF434343"/>
      </rPr>
      <t>imóveis não residenciais</t>
    </r>
    <r>
      <rPr>
        <rFont val="Arial"/>
        <color rgb="FF434343"/>
      </rPr>
      <t xml:space="preserve">, em que o cumprimento das obrigações financeiras associadas às exposições </t>
    </r>
    <r>
      <rPr>
        <rFont val="Arial"/>
        <b/>
        <color rgb="FF434343"/>
      </rPr>
      <t>não seja dependente</t>
    </r>
    <r>
      <rPr>
        <rFont val="Arial"/>
        <color rgb="FF434343"/>
      </rPr>
      <t xml:space="preserve"> dos fluxos de caixa gerados pelos imóveis.</t>
    </r>
  </si>
  <si>
    <t>9.4</t>
  </si>
  <si>
    <r>
      <rPr>
        <rFont val="Arial"/>
        <color rgb="FF434343"/>
      </rPr>
      <t xml:space="preserve">Das quais: garantidas por </t>
    </r>
    <r>
      <rPr>
        <rFont val="Arial"/>
        <b/>
        <color rgb="FF434343"/>
      </rPr>
      <t>imóveis não residenciais</t>
    </r>
    <r>
      <rPr>
        <rFont val="Arial"/>
        <color rgb="FF434343"/>
      </rPr>
      <t>, em que o cumprimento das obrigações financeiras associadas às exposições</t>
    </r>
    <r>
      <rPr>
        <rFont val="Arial"/>
        <b/>
        <color rgb="FF434343"/>
      </rPr>
      <t xml:space="preserve"> seja dependente</t>
    </r>
    <r>
      <rPr>
        <rFont val="Arial"/>
        <color rgb="FF434343"/>
      </rPr>
      <t xml:space="preserve"> dos fluxos de caixa gerados pelos imóveis.</t>
    </r>
  </si>
  <si>
    <t>9.5</t>
  </si>
  <si>
    <t>Das quais: relativas a empreendimentos imobiliários</t>
  </si>
  <si>
    <t>Ativos Problemáticos</t>
  </si>
  <si>
    <t>Outros ativos</t>
  </si>
  <si>
    <r>
      <rPr>
        <rFont val="Arial"/>
        <b/>
        <color rgb="FFFFFFFF"/>
        <sz val="10.0"/>
      </rPr>
      <t>CR5:</t>
    </r>
    <r>
      <rPr>
        <rFont val="Arial"/>
        <color rgb="FFFFFFFF"/>
        <sz val="10.0"/>
      </rPr>
      <t xml:space="preserve"> Abordagem padronizada - exposições por contraparte e fator de ponderação de risco (FPR)</t>
    </r>
  </si>
  <si>
    <t>Fator de ponderação de risco (FPR)</t>
  </si>
  <si>
    <t>Total das exposições de crédito
(após FCC e mitigação)</t>
  </si>
  <si>
    <t>Instituições financeiras e demais autorizadas pelo Banco Central</t>
  </si>
  <si>
    <t>10,494,861,230</t>
  </si>
  <si>
    <t>1,006,481,466</t>
  </si>
  <si>
    <t>das quais: financiamentos especializados</t>
  </si>
  <si>
    <t>das quais: outros</t>
  </si>
  <si>
    <t>46,483,123,448</t>
  </si>
  <si>
    <t>89,568,596,088</t>
  </si>
  <si>
    <t>13,542,911,846</t>
  </si>
  <si>
    <t>149,594,631,382</t>
  </si>
  <si>
    <t>0%</t>
  </si>
  <si>
    <t>20%</t>
  </si>
  <si>
    <t>25%</t>
  </si>
  <si>
    <t>30%</t>
  </si>
  <si>
    <t>35%</t>
  </si>
  <si>
    <t>40%</t>
  </si>
  <si>
    <t>45%</t>
  </si>
  <si>
    <t>50%</t>
  </si>
  <si>
    <t>60%</t>
  </si>
  <si>
    <t>65%</t>
  </si>
  <si>
    <t>70%</t>
  </si>
  <si>
    <t>75%</t>
  </si>
  <si>
    <t>85%</t>
  </si>
  <si>
    <t>90%</t>
  </si>
  <si>
    <t>100%</t>
  </si>
  <si>
    <t>105%</t>
  </si>
  <si>
    <t>110%</t>
  </si>
  <si>
    <t>150%</t>
  </si>
  <si>
    <t>III</t>
  </si>
  <si>
    <t>Das quais: garantidas por imóveis residenciais, em que o cumprimento das obrigações financeiras associadas às exposições não seja dependente dos fluxos de caixa gerados pelos imóveis.</t>
  </si>
  <si>
    <t>III.a</t>
  </si>
  <si>
    <t>Das quais: apuradas diretamente a partir dos valores dos empréstimos e financiamentos sem interferência e utilização de FPR médios ponderados, cada um deles obtido da combinação do FPR associado ao imóvel dado em garantia e do FPR do tomador do empréstimo.</t>
  </si>
  <si>
    <t>III.b</t>
  </si>
  <si>
    <t>Das quais: outras</t>
  </si>
  <si>
    <t>IV</t>
  </si>
  <si>
    <t>Das quais: garantidas por imóveis residenciais, em que o cumprimento das obrigações financeiras associadas às exposições seja dependente dos fluxos de caixa gerados pelos imóveis.</t>
  </si>
  <si>
    <t>V</t>
  </si>
  <si>
    <t xml:space="preserve">Das quais: garantidas por imóveis não residenciais, em que o cumprimento das obrigações financeiras associadas às exposições não seja dependente dos fluxos de caixa gerados pelos imóveis. </t>
  </si>
  <si>
    <t>V.a</t>
  </si>
  <si>
    <t>V.b</t>
  </si>
  <si>
    <t>VI</t>
  </si>
  <si>
    <t>Das quais: garantidas por imóveis não residenciais em que o cumprimento das obrigações financeiras associadas às exposições seja dependente dos fluxos de caixa gerados pelos imóveis.</t>
  </si>
  <si>
    <t>VII</t>
  </si>
  <si>
    <t xml:space="preserve">Outros ativos </t>
  </si>
  <si>
    <t>Exposições e FCC aplicados às exposições não contabilizadas no balanço patrimonial</t>
  </si>
  <si>
    <t>Exposições contabilizadas no balanço patrimonial</t>
  </si>
  <si>
    <t>Exposições não contabilizadas no balanço patrimonial (antes do FCC)</t>
  </si>
  <si>
    <t>FCC médio* (ponderado pelo FPR)</t>
  </si>
  <si>
    <t>Total das exposições de crédito (após FCC e mitigação)</t>
  </si>
  <si>
    <t>Menor que 40%</t>
  </si>
  <si>
    <t>40 - 70%</t>
  </si>
  <si>
    <t>80 - 85%</t>
  </si>
  <si>
    <t>90 - 100%</t>
  </si>
  <si>
    <t>105 - 130%</t>
  </si>
  <si>
    <t>250%</t>
  </si>
  <si>
    <t>400%</t>
  </si>
  <si>
    <t>1250%</t>
  </si>
  <si>
    <t xml:space="preserve"> * Os ponderadores são as exposições não contabilizadas no balanço patrimonial, antes da aplicação dos respectivos FCC. </t>
  </si>
  <si>
    <r>
      <rPr>
        <rFont val="Arial"/>
        <b/>
        <color rgb="FFFFFFFF"/>
        <sz val="10.0"/>
      </rPr>
      <t>CCR1:</t>
    </r>
    <r>
      <rPr>
        <rFont val="Arial"/>
        <color rgb="FFFFFFFF"/>
        <sz val="10.0"/>
      </rPr>
      <t xml:space="preserve"> Análise das exposições ao risco de crédito de contraparte (CCR) por abordagem utilizada</t>
    </r>
  </si>
  <si>
    <t>Valor de reposição</t>
  </si>
  <si>
    <t>Exposição potencial futura</t>
  </si>
  <si>
    <t>Alpha empregado no cômputo da EAD regulatória</t>
  </si>
  <si>
    <t>EAD pós-mitigação</t>
  </si>
  <si>
    <t xml:space="preserve">Abordagem SA-CCR </t>
  </si>
  <si>
    <t>1.1</t>
  </si>
  <si>
    <t>Abordagem CEM</t>
  </si>
  <si>
    <t>Abordagem Simples - mitigação do CCR (operações compromissadas e empréstimo de ativos)</t>
  </si>
  <si>
    <t>Abordagem Abrangente - mitigação do CCR (operações compromissadas e empréstimo de ativos)</t>
  </si>
  <si>
    <r>
      <rPr>
        <rFont val="Arial"/>
        <b/>
        <color rgb="FFFFFFFF"/>
        <sz val="10.0"/>
      </rPr>
      <t>CCR3:</t>
    </r>
    <r>
      <rPr>
        <rFont val="Arial"/>
        <color rgb="FFFFFFFF"/>
        <sz val="10.0"/>
      </rPr>
      <t xml:space="preserve"> Abordagem padronizada – segregação de exposições ao CCR por contraparte e por fator de ponderação de risco</t>
    </r>
  </si>
  <si>
    <t>d1</t>
  </si>
  <si>
    <t>e1</t>
  </si>
  <si>
    <t>Contraparte</t>
  </si>
  <si>
    <t>Pessoa jurídica não financeira</t>
  </si>
  <si>
    <t>Outras contrapartes</t>
  </si>
  <si>
    <r>
      <rPr>
        <rFont val="Arial"/>
        <b/>
        <color rgb="FFFFFFFF"/>
        <sz val="10.0"/>
      </rPr>
      <t>CCR5:</t>
    </r>
    <r>
      <rPr>
        <rFont val="Arial"/>
        <color rgb="FFFFFFFF"/>
        <sz val="10.0"/>
      </rPr>
      <t xml:space="preserve">  Colaterais financeiros associados a exposições ao risco de crédito de contraparte </t>
    </r>
  </si>
  <si>
    <t>Colaterais financeiros associados a operações com derivativos</t>
  </si>
  <si>
    <t>Colaterais financeiros associados a operações compromissadas e de empréstimo de ativos</t>
  </si>
  <si>
    <t>Valor justo dos colaterais constituídos pela contraparte em favor da instituição</t>
  </si>
  <si>
    <t>Valor justo dos colaterais constituídos pela instituição em favor da contraparte</t>
  </si>
  <si>
    <t>Apartados</t>
  </si>
  <si>
    <t>Não apartados</t>
  </si>
  <si>
    <t>Depósitos – moeda nacional</t>
  </si>
  <si>
    <t>Depósitos – outras moedas</t>
  </si>
  <si>
    <t>Títulos públicos federais</t>
  </si>
  <si>
    <t>Títulos emitidos por governos centrais de jurisdições estrangeiras e respectivos bancos centrais</t>
  </si>
  <si>
    <t>Títulos privados</t>
  </si>
  <si>
    <t>Ações</t>
  </si>
  <si>
    <t>Outros colaterais</t>
  </si>
  <si>
    <r>
      <rPr>
        <rFont val="Arial"/>
        <b/>
        <color rgb="FFFFFFFF"/>
        <sz val="10.0"/>
      </rPr>
      <t>CCR6:</t>
    </r>
    <r>
      <rPr>
        <rFont val="Arial"/>
        <color rgb="FFFFFFFF"/>
        <sz val="10.0"/>
      </rPr>
      <t xml:space="preserve"> Informações sobre o risco de crédito de contraparte associado a derivativos de crédito</t>
    </r>
  </si>
  <si>
    <t>Risco transferido</t>
  </si>
  <si>
    <t>Risco recebido</t>
  </si>
  <si>
    <t>Valor Nocional</t>
  </si>
  <si>
    <t>Swap de crédito referenciado ao descumprimento de uma única entidade (Single-name CDS)</t>
  </si>
  <si>
    <t>Swap de crédito referenciado ao descumprimento de mais de uma entidade</t>
  </si>
  <si>
    <t>Swaps de taxa de retorno total</t>
  </si>
  <si>
    <t>Valor de nocional total</t>
  </si>
  <si>
    <t>Valor justo</t>
  </si>
  <si>
    <t>Valor justo positivo (ativo)</t>
  </si>
  <si>
    <t>Valor justo negativo (passivo)</t>
  </si>
  <si>
    <t>Não existem derivativos de crédito na carteira.</t>
  </si>
  <si>
    <r>
      <rPr>
        <rFont val="Arial"/>
        <b/>
        <color rgb="FFFFFFFF"/>
        <sz val="10.0"/>
      </rPr>
      <t>CCR8:</t>
    </r>
    <r>
      <rPr>
        <rFont val="Arial"/>
        <color rgb="FFFFFFFF"/>
        <sz val="10.0"/>
      </rPr>
      <t xml:space="preserve"> Informações sobre o risco de crédito de contraparte associado a exposições a
contrapartes centrais</t>
    </r>
  </si>
  <si>
    <t>Exposição após
mitigação</t>
  </si>
  <si>
    <t>Exposições a QCCPs (total)</t>
  </si>
  <si>
    <t>Exposições associadas a operações a serem liquidadas em QCCPs, das quais:</t>
  </si>
  <si>
    <t>(i) Derivativos de balcão</t>
  </si>
  <si>
    <t>(ii) Derivativos padronizados</t>
  </si>
  <si>
    <t>(iii) Empréstimos de ativos e operações compromissadas</t>
  </si>
  <si>
    <t>(iv) Demais operações</t>
  </si>
  <si>
    <t>Colaterais financeiros constituídos, exceto como margem de variação, prontamente restituídos à instituição, em caso liquidação, falência ou providência similar das QCCPs</t>
  </si>
  <si>
    <t>Colaterais financeiros constituídos, exceto como margem de variação, que não sejam prontamente restituídos à instituição, em caso liquidação, falência ou providência similar das QCCPs</t>
  </si>
  <si>
    <t>Participação integralizada em fundos de garantia mutualizados</t>
  </si>
  <si>
    <t>Participação em fundo de garantia mutualizado, contingente e futuro, passível de ser exigido por QCCPs</t>
  </si>
  <si>
    <t>Exposições a CCPs não qualificadas (total)</t>
  </si>
  <si>
    <t>Exposições associadas a operações liquidadas em CCPs não qualificadas, das quais:</t>
  </si>
  <si>
    <t>Participação em fundos de garantia mutualizados contingente e futuro passíveis de serem exigidos por QCCPs</t>
  </si>
  <si>
    <t>Colaterais financeiros constituídos, exceto como margens de variação, que não sejam prontamente restituídos à instituição, em caso liquidação, falência ou providência similar das CCPs não qualificadas</t>
  </si>
  <si>
    <t>Participação em fundo de garantia mutualizado, contingente e futuro, passível de ser exigido por CCPs não qualificadas</t>
  </si>
  <si>
    <r>
      <rPr>
        <rFont val="Arial"/>
        <b/>
        <color rgb="FFFFFFFF"/>
        <sz val="10.0"/>
      </rPr>
      <t>SEC1:</t>
    </r>
    <r>
      <rPr>
        <rFont val="Arial"/>
        <color rgb="FFFFFFFF"/>
        <sz val="10.0"/>
      </rPr>
      <t xml:space="preserve"> Exposições de securitização classificadas na carteira bancária</t>
    </r>
  </si>
  <si>
    <t>l</t>
  </si>
  <si>
    <t>Instituição financeira - posições retidas</t>
  </si>
  <si>
    <t>Instituição financeira - como patrocinadora</t>
  </si>
  <si>
    <t>Instituição financeira - como investidora</t>
  </si>
  <si>
    <t>Tradicional</t>
  </si>
  <si>
    <t>Sintética</t>
  </si>
  <si>
    <t>Varejo (total), das quais:</t>
  </si>
  <si>
    <t>imobiliário residencial</t>
  </si>
  <si>
    <t>cartão de crédito</t>
  </si>
  <si>
    <t>outras</t>
  </si>
  <si>
    <t>ressecuritização</t>
  </si>
  <si>
    <t>Atacado (total), das quais:</t>
  </si>
  <si>
    <t>empréstimos a pessoas jurídicas não financeiras</t>
  </si>
  <si>
    <t>imobiliário comercial</t>
  </si>
  <si>
    <t>arrendamento mercantil e recebíveis</t>
  </si>
  <si>
    <r>
      <rPr>
        <rFont val="Arial"/>
        <b/>
        <color rgb="FFFFFFFF"/>
        <sz val="10.0"/>
      </rPr>
      <t>SEC2:</t>
    </r>
    <r>
      <rPr>
        <rFont val="Arial"/>
        <color rgb="FFFFFFFF"/>
        <sz val="10.0"/>
      </rPr>
      <t xml:space="preserve"> Exposições de securitização classificadas na carteira de negociação</t>
    </r>
  </si>
  <si>
    <r>
      <rPr>
        <rFont val="Arial"/>
        <b/>
        <color rgb="FFFFFFFF"/>
        <sz val="10.0"/>
      </rPr>
      <t>SEC3:</t>
    </r>
    <r>
      <rPr>
        <rFont val="Arial"/>
        <color rgb="FFFFFFFF"/>
        <sz val="10.0"/>
      </rPr>
      <t xml:space="preserve"> Exposições de securitização na carteira bancária e requerimentos de capital - instituição como originadora ou patrocinadora</t>
    </r>
  </si>
  <si>
    <t>m</t>
  </si>
  <si>
    <t>p</t>
  </si>
  <si>
    <t>q</t>
  </si>
  <si>
    <t>Valores das exposições (por faixas de FPR)</t>
  </si>
  <si>
    <t>Valor agregado das exposições</t>
  </si>
  <si>
    <t>Requerimento de capital</t>
  </si>
  <si>
    <t>≤20%</t>
  </si>
  <si>
    <t>20% &lt; FPR ≤ 50%</t>
  </si>
  <si>
    <t>50% &lt; FPR ≤ 100%</t>
  </si>
  <si>
    <t>100% &lt; FPR &lt; 1.250%</t>
  </si>
  <si>
    <t>Abordagem Padronizada</t>
  </si>
  <si>
    <t>Exposições totais</t>
  </si>
  <si>
    <t>Securitização tradicional</t>
  </si>
  <si>
    <t>Da qual: Securitização</t>
  </si>
  <si>
    <t>Da qual: com ativos subjacentes de varejo</t>
  </si>
  <si>
    <t>Da qual: com ativos subjacentes que não sejam de varejo</t>
  </si>
  <si>
    <t>Da qual: ressecuritização:</t>
  </si>
  <si>
    <t>Securitização sintética:</t>
  </si>
  <si>
    <t>Da qual: Securitização:</t>
  </si>
  <si>
    <r>
      <rPr>
        <rFont val="Arial"/>
        <b/>
        <color rgb="FFFFFFFF"/>
        <sz val="10.0"/>
      </rPr>
      <t>SEC4:</t>
    </r>
    <r>
      <rPr>
        <rFont val="Arial"/>
        <color rgb="FFFFFFFF"/>
        <sz val="10.0"/>
      </rPr>
      <t xml:space="preserve"> Exposições de securitização na carteira bancária e requerimentos de capital - instituição como investidora</t>
    </r>
  </si>
  <si>
    <r>
      <rPr>
        <rFont val="Arial"/>
        <b/>
        <color rgb="FFFFFFFF"/>
        <sz val="10.0"/>
      </rPr>
      <t>MR1:</t>
    </r>
    <r>
      <rPr>
        <rFont val="Arial"/>
        <color rgb="FFFFFFFF"/>
        <sz val="10.0"/>
      </rPr>
      <t xml:space="preserve"> Abordagem padronizada - fatores de risco associados ao risco de mercado </t>
    </r>
  </si>
  <si>
    <r>
      <rPr>
        <rFont val="Arial"/>
        <color rgb="FFFFFFFF"/>
        <sz val="9.0"/>
      </rPr>
      <t>RWA</t>
    </r>
    <r>
      <rPr>
        <rFont val="Arial"/>
        <color rgb="FFFFFFFF"/>
        <sz val="6.0"/>
      </rPr>
      <t>MPAD</t>
    </r>
  </si>
  <si>
    <t xml:space="preserve">Taxas de juros </t>
  </si>
  <si>
    <r>
      <rPr>
        <rFont val="Arial"/>
        <color rgb="FF434343"/>
      </rPr>
      <t xml:space="preserve">    Taxas de juros prefixada denominadas em Real (RWA</t>
    </r>
    <r>
      <rPr>
        <rFont val="Arial"/>
        <color rgb="FF434343"/>
        <sz val="6.0"/>
      </rPr>
      <t>JUR1</t>
    </r>
    <r>
      <rPr>
        <rFont val="Arial"/>
        <color rgb="FF434343"/>
      </rPr>
      <t>)</t>
    </r>
  </si>
  <si>
    <t>1b</t>
  </si>
  <si>
    <r>
      <rPr>
        <rFont val="Arial"/>
        <color rgb="FF434343"/>
      </rPr>
      <t xml:space="preserve">    Taxas dos cupons de moeda estrangeira (RWA</t>
    </r>
    <r>
      <rPr>
        <rFont val="Arial"/>
        <color rgb="FF434343"/>
        <sz val="6.0"/>
      </rPr>
      <t>JUR2</t>
    </r>
    <r>
      <rPr>
        <rFont val="Arial"/>
        <color rgb="FF434343"/>
      </rPr>
      <t xml:space="preserve">) </t>
    </r>
  </si>
  <si>
    <t>1c</t>
  </si>
  <si>
    <r>
      <rPr>
        <rFont val="Arial"/>
        <color rgb="FF434343"/>
      </rPr>
      <t xml:space="preserve">    Taxas dos cupons de índices de preço (RWA</t>
    </r>
    <r>
      <rPr>
        <rFont val="Arial"/>
        <color rgb="FF434343"/>
        <sz val="6.0"/>
      </rPr>
      <t>JUR3</t>
    </r>
    <r>
      <rPr>
        <rFont val="Arial"/>
        <color rgb="FF434343"/>
      </rPr>
      <t xml:space="preserve">) </t>
    </r>
  </si>
  <si>
    <t>1d</t>
  </si>
  <si>
    <r>
      <rPr>
        <rFont val="Arial"/>
        <color rgb="FF434343"/>
      </rPr>
      <t xml:space="preserve">    Taxas dos cupons de taxas de juros (RWA</t>
    </r>
    <r>
      <rPr>
        <rFont val="Arial"/>
        <color rgb="FF434343"/>
        <sz val="6.0"/>
      </rPr>
      <t>JUR4</t>
    </r>
    <r>
      <rPr>
        <rFont val="Arial"/>
        <color rgb="FF434343"/>
      </rPr>
      <t xml:space="preserve">) </t>
    </r>
  </si>
  <si>
    <r>
      <rPr>
        <rFont val="Arial"/>
        <color rgb="FF434343"/>
      </rPr>
      <t>Preços de ações (RWA</t>
    </r>
    <r>
      <rPr>
        <rFont val="Arial"/>
        <color rgb="FF434343"/>
        <sz val="6.0"/>
      </rPr>
      <t>acs</t>
    </r>
    <r>
      <rPr>
        <rFont val="Arial"/>
        <color rgb="FF434343"/>
      </rPr>
      <t xml:space="preserve">) </t>
    </r>
  </si>
  <si>
    <r>
      <rPr>
        <rFont val="Arial"/>
        <color rgb="FF434343"/>
      </rPr>
      <t>Taxas de câmbio (RWA</t>
    </r>
    <r>
      <rPr>
        <rFont val="Arial"/>
        <color rgb="FF434343"/>
        <sz val="6.0"/>
      </rPr>
      <t>cam</t>
    </r>
    <r>
      <rPr>
        <rFont val="Arial"/>
        <color rgb="FF434343"/>
      </rPr>
      <t xml:space="preserve">) </t>
    </r>
  </si>
  <si>
    <r>
      <rPr>
        <rFont val="Arial"/>
        <color rgb="FF434343"/>
      </rPr>
      <t>Preços de mercadorias (commodities) (RWA</t>
    </r>
    <r>
      <rPr>
        <rFont val="Arial"/>
        <color rgb="FF434343"/>
        <sz val="6.0"/>
      </rPr>
      <t>com</t>
    </r>
    <r>
      <rPr>
        <rFont val="Arial"/>
        <color rgb="FF434343"/>
      </rPr>
      <t xml:space="preserve">) </t>
    </r>
  </si>
  <si>
    <r>
      <rPr>
        <rFont val="Arial"/>
        <color rgb="FF434343"/>
      </rPr>
      <t>RWA</t>
    </r>
    <r>
      <rPr>
        <rFont val="Arial"/>
        <color rgb="FF434343"/>
        <sz val="6.0"/>
      </rPr>
      <t>DRC</t>
    </r>
  </si>
  <si>
    <r>
      <rPr>
        <rFont val="Arial"/>
        <color rgb="FF434343"/>
      </rPr>
      <t>RWA</t>
    </r>
    <r>
      <rPr>
        <rFont val="Arial"/>
        <color rgb="FF434343"/>
        <sz val="6.0"/>
      </rPr>
      <t>CVA</t>
    </r>
  </si>
  <si>
    <t>`</t>
  </si>
  <si>
    <t>Informações quantitativas sobre o IRRBB [IRRBB1]</t>
  </si>
  <si>
    <t>ΔEVE</t>
  </si>
  <si>
    <t>ΔNII</t>
  </si>
  <si>
    <t>Cenário paralelo de alta</t>
  </si>
  <si>
    <t>Cenário paralelo de baixa</t>
  </si>
  <si>
    <t>Cenário de aumento das taxas de juros de curto prazo</t>
  </si>
  <si>
    <t>Cenário de redução das taxas de juros de curto prazo</t>
  </si>
  <si>
    <t>Cenário steepener</t>
  </si>
  <si>
    <t>Cenário flattener</t>
  </si>
  <si>
    <t>Variação máxima</t>
  </si>
  <si>
    <t>Data-base</t>
  </si>
  <si>
    <t>Nível I do Patrimônio de Referência (PR)</t>
  </si>
  <si>
    <r>
      <rPr>
        <rFont val="Arial"/>
        <b/>
        <color rgb="FFFFFFFF"/>
        <sz val="10.0"/>
      </rPr>
      <t>OPD:</t>
    </r>
    <r>
      <rPr>
        <rFont val="Arial"/>
        <color rgb="FFFFFFFF"/>
        <sz val="10.0"/>
      </rPr>
      <t xml:space="preserve"> Informações quantitativas sobre a exposição associada a instrumentos financeiros derivativos</t>
    </r>
  </si>
  <si>
    <t>Derivativos: Carteira de Negociação e Carteira Bancária</t>
  </si>
  <si>
    <t>Valores em R$ milhões</t>
  </si>
  <si>
    <t>Com contraparte central</t>
  </si>
  <si>
    <t>Sem contraparte central</t>
  </si>
  <si>
    <t>Exterior</t>
  </si>
  <si>
    <t>Fatores de Risco</t>
  </si>
  <si>
    <t>Comprada</t>
  </si>
  <si>
    <t>Vendida</t>
  </si>
  <si>
    <t>Taxas de Juros</t>
  </si>
  <si>
    <t>Taxas de Câmbio</t>
  </si>
  <si>
    <t>Commodities</t>
  </si>
  <si>
    <r>
      <rPr>
        <rFont val="Arial"/>
        <b/>
        <color rgb="FFFFFFFF"/>
        <sz val="10.0"/>
      </rPr>
      <t>REM1:</t>
    </r>
    <r>
      <rPr>
        <rFont val="Arial"/>
        <color rgb="FFFFFFFF"/>
        <sz val="10.0"/>
      </rPr>
      <t xml:space="preserve"> Remuneração atribuída durante o ano de referência</t>
    </r>
  </si>
  <si>
    <t>Diretoria</t>
  </si>
  <si>
    <t>Conselho de Administração</t>
  </si>
  <si>
    <t>Internal - ENG</t>
  </si>
  <si>
    <t>Remuneração fixa</t>
  </si>
  <si>
    <t>Número de pessoas</t>
  </si>
  <si>
    <t>Total da remuneração fixa (3 + 4 + 5)</t>
  </si>
  <si>
    <t>Da qual: em espécie</t>
  </si>
  <si>
    <t>Da qual: ações e instrumentos baseados em ações</t>
  </si>
  <si>
    <t>Da qual: outras formas de remuneração</t>
  </si>
  <si>
    <t>Remuneração
variável</t>
  </si>
  <si>
    <t>Total da remuneração variável (8 + 10 + 12)</t>
  </si>
  <si>
    <t>da qual: diferida</t>
  </si>
  <si>
    <t>Remuneração total (2 + 7)</t>
  </si>
  <si>
    <t>O número de beneficiários de remuneração fixa abrange todos os Diretores Executivos que receberam salário durante o exercício social de 2025, incluindo aqueles que deixaram a instituição ou mudaram de cargo antes do final do ano. Por outro lado, o número de beneficiários de remuneração variável limita-se aos Diretores Executivos que permaneceram em cargos elegíveis em 31 de dezembro de 2025 e que receberam uma premiação baseada em desempenho (PPR e/ou RSUs) em março de 2026, referente ao ano de desempenho de 2025.</t>
  </si>
  <si>
    <r>
      <rPr>
        <rFont val="Arial"/>
        <b/>
        <color rgb="FFFFFFFF"/>
        <sz val="10.0"/>
      </rPr>
      <t>REM2:</t>
    </r>
    <r>
      <rPr>
        <rFont val="Arial"/>
        <color rgb="FFFFFFFF"/>
        <sz val="10.0"/>
      </rPr>
      <t xml:space="preserve"> Pagamentos extraordinários </t>
    </r>
  </si>
  <si>
    <t>Bônus garantidos em transferência interna</t>
  </si>
  <si>
    <t>Bônus garantidos em contratação</t>
  </si>
  <si>
    <t>Pagamentos por desligamento</t>
  </si>
  <si>
    <t>Pagamentos extraordinários</t>
  </si>
  <si>
    <t>Número
de pessoas</t>
  </si>
  <si>
    <t>Valor total</t>
  </si>
  <si>
    <t xml:space="preserve">Conselho de Administração	</t>
  </si>
  <si>
    <r>
      <rPr>
        <rFont val="Arial"/>
        <b/>
        <color rgb="FFFFFFFF"/>
        <sz val="10.0"/>
      </rPr>
      <t>REM3:</t>
    </r>
    <r>
      <rPr>
        <rFont val="Arial"/>
        <color rgb="FFFFFFFF"/>
        <sz val="10.0"/>
      </rPr>
      <t xml:space="preserve"> Remuneração diferida</t>
    </r>
  </si>
  <si>
    <t>Remuneração diferida</t>
  </si>
  <si>
    <t>Total da remuneração diferida pendente de pagamento</t>
  </si>
  <si>
    <t>Da qual: Valor total diferido sujeito a ajustes implícitos e explícitos</t>
  </si>
  <si>
    <t>Variação da remuneração diferida resultante de ajuste explícito</t>
  </si>
  <si>
    <t>Variação da remuneração diferida resultante de ajuste implícito</t>
  </si>
  <si>
    <t>Total da remuneração diferida paga no ano de referência</t>
  </si>
  <si>
    <t>Em espécie</t>
  </si>
  <si>
    <t>Instrumentos baseados em ações</t>
  </si>
  <si>
    <t>Conselho de administração</t>
  </si>
  <si>
    <t>O saldo final na Tabela REM3 (Coluna a) reflete o valor pendente de prêmios diferidos em 31 de dezembro de 2025.</t>
  </si>
  <si>
    <t>Os saldos de remuneração diferida na Tabela REM3 (Coluna a) incluem instrumentos concedidos a certos membros antes de sua nomeação como Diretores Estatutários. Isso garante total transparência da exposição diferida total associada à atual equipe de gestão sênior.</t>
  </si>
  <si>
    <r>
      <rPr>
        <rFont val="Arial"/>
        <b/>
        <color rgb="FFFFFFFF"/>
        <sz val="10.0"/>
      </rPr>
      <t>OR1:</t>
    </r>
    <r>
      <rPr>
        <rFont val="Arial"/>
        <color rgb="FFFFFFFF"/>
        <sz val="10.0"/>
      </rPr>
      <t xml:space="preserve"> Histórico de Perdas Operacionais</t>
    </r>
  </si>
  <si>
    <t>Média dos últimos 10 períodos anuais</t>
  </si>
  <si>
    <t>Com limiar de R$100.000,00 (cem mil reais)</t>
  </si>
  <si>
    <t>Valor da perda líquida</t>
  </si>
  <si>
    <t>Número de eventos de perda operacional</t>
  </si>
  <si>
    <t>Valor total de perdas operacionais descartadas da base de perdas</t>
  </si>
  <si>
    <t>Número de eventos de perda descartados</t>
  </si>
  <si>
    <t>Valor da perda líquida considerando eventos descartados</t>
  </si>
  <si>
    <t>Com limiar de R$500.000,00 (quinhentos mil reais)</t>
  </si>
  <si>
    <t>Detalhes do cálculo do RWAOPAD</t>
  </si>
  <si>
    <t>Limiar de perdas utilizado no cálculo do ILM: R$100.000,00 (cem mil reais) ou R$500.000,00 (quinhentos mil reais).</t>
  </si>
  <si>
    <t>R$500.000,00 (quinhentos mil reais)</t>
  </si>
  <si>
    <r>
      <rPr>
        <rFont val="Arial"/>
        <b/>
        <color rgb="FFFFFFFF"/>
        <sz val="10.0"/>
      </rPr>
      <t>OR2:</t>
    </r>
    <r>
      <rPr>
        <rFont val="Arial"/>
        <color rgb="FFFFFFFF"/>
        <sz val="10.0"/>
      </rPr>
      <t xml:space="preserve"> Composição do Indicador de Negócios (BI)</t>
    </r>
  </si>
  <si>
    <t>T</t>
  </si>
  <si>
    <t>T-1</t>
  </si>
  <si>
    <t>T-2</t>
  </si>
  <si>
    <t>BI e componentes</t>
  </si>
  <si>
    <t>Componente de juros, arrendamento mercantil e participações (ILDC)</t>
  </si>
  <si>
    <t>Receita de juros e arrendamento mercantil (II)</t>
  </si>
  <si>
    <t>Despesa de juros e arrendamento mercantil (IE)</t>
  </si>
  <si>
    <t>Ativos geradores de juros (IEA)</t>
  </si>
  <si>
    <t>Receitas de participações (DI)</t>
  </si>
  <si>
    <t>Componente de serviços (SC)</t>
  </si>
  <si>
    <t>Receita de serviços (FI)</t>
  </si>
  <si>
    <t>Despesa de serviços (FE)</t>
  </si>
  <si>
    <t>2c</t>
  </si>
  <si>
    <t>Outras receitas operacionais (OOI)</t>
  </si>
  <si>
    <t>2d</t>
  </si>
  <si>
    <t>Outras despesas operacionais (OOE)</t>
  </si>
  <si>
    <t>Componente financeiro (FC)</t>
  </si>
  <si>
    <t>Resultado líquido da carteira de negociação (NTB)</t>
  </si>
  <si>
    <t>Resultado líquido da carteira bancária (NBB)</t>
  </si>
  <si>
    <t>Indicador de Negócios (BI)</t>
  </si>
  <si>
    <t>Indicador de Negócios Ponderado (BIC)</t>
  </si>
  <si>
    <t>Divulgação relativa ao BI</t>
  </si>
  <si>
    <t>6c</t>
  </si>
  <si>
    <t>Receitas referentes a serviços de pagamento excluídos do SC</t>
  </si>
  <si>
    <t>6d</t>
  </si>
  <si>
    <t>Despesas referentes a serviços de pagamento excluídos do SC</t>
  </si>
  <si>
    <r>
      <rPr>
        <rFont val="Arial"/>
        <b/>
        <color rgb="FFFFFFFF"/>
        <sz val="10.0"/>
      </rPr>
      <t>OR3:</t>
    </r>
    <r>
      <rPr>
        <rFont val="Arial"/>
        <color rgb="FFFFFFFF"/>
        <sz val="10.0"/>
      </rPr>
      <t xml:space="preserve"> Requerimento de capital para o risco operacional</t>
    </r>
  </si>
  <si>
    <t>Multiplicador de Perdas Internas (ILM)</t>
  </si>
  <si>
    <t>Requerimento de capital para o risco operacional</t>
  </si>
  <si>
    <r>
      <rPr>
        <rFont val="Arial"/>
        <color rgb="FF434343"/>
      </rPr>
      <t>RWA</t>
    </r>
    <r>
      <rPr>
        <rFont val="Arial"/>
        <color rgb="FF434343"/>
        <sz val="7.0"/>
      </rPr>
      <t>OPAD</t>
    </r>
  </si>
  <si>
    <t>Os montantes de requerimento de capital para risco operacional e o RWAopad foram apurados em conformidade com o art. 3º da Resolução BCB nº 356/2023. Mediante a aplicação da faculdade regulatória prevista no art. 19 da referida norma, o requerimento de capital para risco operacional totalizou R$ 2.612.057.552,21, correspondendo a um RWAopad de R$ 32.650.719.402,68.</t>
  </si>
</sst>
</file>

<file path=xl/styles.xml><?xml version="1.0" encoding="utf-8"?>
<styleSheet xmlns="http://schemas.openxmlformats.org/spreadsheetml/2006/main" xmlns:x14ac="http://schemas.microsoft.com/office/spreadsheetml/2009/9/ac" xmlns:mc="http://schemas.openxmlformats.org/markup-compatibility/2006">
  <numFmts count="16">
    <numFmt numFmtId="164" formatCode="#,##0;(#,##0)"/>
    <numFmt numFmtId="165" formatCode="mmm-yy"/>
    <numFmt numFmtId="166" formatCode="mmm&quot;-&quot;yy"/>
    <numFmt numFmtId="167" formatCode="#,##0.00;(#,##0.00)"/>
    <numFmt numFmtId="168" formatCode="#,##0;(#,##0);-"/>
    <numFmt numFmtId="169" formatCode="mmm-d"/>
    <numFmt numFmtId="170" formatCode="m/d/yyyy"/>
    <numFmt numFmtId="171" formatCode="#,##0.00000;(#,##0.00000)"/>
    <numFmt numFmtId="172" formatCode="#,##0.0000;(#,##0.0000)"/>
    <numFmt numFmtId="173" formatCode="0.0"/>
    <numFmt numFmtId="174" formatCode="0.00%;0.00%;-"/>
    <numFmt numFmtId="175" formatCode="#,##0.00;(#,##0.00);-"/>
    <numFmt numFmtId="176" formatCode="0%;0%;-"/>
    <numFmt numFmtId="177" formatCode="#,##0.0;(#,##0.0)"/>
    <numFmt numFmtId="178" formatCode="m&quot;/&quot;yyyy"/>
    <numFmt numFmtId="179" formatCode="mmm&quot; &quot;yy"/>
  </numFmts>
  <fonts count="45">
    <font>
      <sz val="10.0"/>
      <color rgb="FF000000"/>
      <name val="Arial"/>
      <scheme val="minor"/>
    </font>
    <font>
      <sz val="12.0"/>
      <color theme="1"/>
      <name val="Arial"/>
    </font>
    <font>
      <sz val="10.0"/>
      <color theme="0"/>
      <name val="Arial"/>
    </font>
    <font>
      <b/>
      <sz val="10.0"/>
      <color rgb="FFFFFFFF"/>
      <name val="Arial"/>
    </font>
    <font>
      <sz val="9.0"/>
      <color theme="0"/>
      <name val="Arial"/>
    </font>
    <font>
      <sz val="9.0"/>
      <color rgb="FFFFFFFF"/>
      <name val="Arial"/>
    </font>
    <font>
      <color theme="1"/>
      <name val="Arial"/>
    </font>
    <font>
      <color rgb="FF434343"/>
      <name val="Arial"/>
    </font>
    <font>
      <u/>
      <sz val="8.0"/>
      <color rgb="FF351C75"/>
      <name val="Arial"/>
    </font>
    <font>
      <u/>
      <sz val="8.0"/>
      <color rgb="FF351C75"/>
      <name val="Arial"/>
    </font>
    <font>
      <color theme="1"/>
      <name val="Arial"/>
      <scheme val="minor"/>
    </font>
    <font>
      <u/>
      <sz val="8.0"/>
      <color rgb="FF351C75"/>
      <name val="Arial"/>
    </font>
    <font>
      <sz val="9.0"/>
      <color rgb="FF434343"/>
      <name val="Arial"/>
      <scheme val="minor"/>
    </font>
    <font>
      <sz val="10.0"/>
      <color rgb="FFFFFFFF"/>
      <name val="Arial"/>
    </font>
    <font>
      <b/>
      <color rgb="FFFFFFFF"/>
      <name val="Arial"/>
    </font>
    <font>
      <b/>
      <color rgb="FFFFFFFF"/>
      <name val="Arial"/>
      <scheme val="minor"/>
    </font>
    <font>
      <b/>
      <color rgb="FF9900FF"/>
      <name val="Arial"/>
    </font>
    <font>
      <b/>
      <color rgb="FF4C0677"/>
      <name val="Arial"/>
    </font>
    <font>
      <b/>
      <color rgb="FF434343"/>
      <name val="Arial"/>
      <scheme val="minor"/>
    </font>
    <font>
      <b/>
      <color rgb="FF434343"/>
      <name val="Arial"/>
    </font>
    <font/>
    <font>
      <sz val="9.0"/>
      <color rgb="FF434343"/>
      <name val="Arial"/>
    </font>
    <font>
      <sz val="9.0"/>
      <color rgb="FFFFFFFF"/>
      <name val="Arial"/>
      <scheme val="minor"/>
    </font>
    <font>
      <b/>
      <color rgb="FF351C75"/>
      <name val="Arial"/>
    </font>
    <font>
      <b/>
      <color theme="1"/>
      <name val="Arial"/>
      <scheme val="minor"/>
    </font>
    <font>
      <i/>
      <color rgb="FF434343"/>
      <name val="Arial"/>
    </font>
    <font>
      <sz val="10.0"/>
      <color rgb="FF434343"/>
      <name val="Arial"/>
    </font>
    <font>
      <color theme="0"/>
      <name val="Arial"/>
    </font>
    <font>
      <color rgb="FF434343"/>
      <name val="Arial"/>
      <scheme val="minor"/>
    </font>
    <font>
      <b/>
      <color theme="0"/>
      <name val="Arial"/>
    </font>
    <font>
      <b/>
      <sz val="10.0"/>
      <color rgb="FF434343"/>
      <name val="Arial"/>
    </font>
    <font>
      <sz val="10.0"/>
      <color theme="1"/>
      <name val="Arial"/>
    </font>
    <font>
      <b/>
      <sz val="10.0"/>
      <color theme="1"/>
      <name val="Arial"/>
    </font>
    <font>
      <b/>
      <sz val="10.0"/>
      <color rgb="FFFFFFFF"/>
      <name val="Roboto"/>
    </font>
    <font>
      <color theme="1"/>
      <name val="Roboto"/>
    </font>
    <font>
      <sz val="9.0"/>
      <color rgb="FF000000"/>
      <name val="Arial"/>
      <scheme val="minor"/>
    </font>
    <font>
      <color rgb="FFFFFFFF"/>
      <name val="Arial"/>
      <scheme val="minor"/>
    </font>
    <font>
      <b/>
      <sz val="9.0"/>
      <color rgb="FFFFFFFF"/>
      <name val="Arial"/>
    </font>
    <font>
      <b/>
      <sz val="9.0"/>
      <color rgb="FF4C0677"/>
      <name val="Arial"/>
      <scheme val="minor"/>
    </font>
    <font>
      <sz val="10.0"/>
      <color rgb="FF434343"/>
      <name val="Arial"/>
      <scheme val="minor"/>
    </font>
    <font>
      <sz val="10.0"/>
      <color rgb="FF000000"/>
      <name val="Arial"/>
    </font>
    <font>
      <color rgb="FFFF0000"/>
      <name val="Arial"/>
    </font>
    <font>
      <sz val="12.0"/>
      <color rgb="FF000000"/>
      <name val="Arial"/>
    </font>
    <font>
      <sz val="9.0"/>
      <color rgb="FF000000"/>
      <name val="Arial"/>
    </font>
    <font>
      <sz val="9.0"/>
      <color rgb="FFFF0000"/>
      <name val="Arial"/>
    </font>
  </fonts>
  <fills count="7">
    <fill>
      <patternFill patternType="none"/>
    </fill>
    <fill>
      <patternFill patternType="lightGray"/>
    </fill>
    <fill>
      <patternFill patternType="solid">
        <fgColor rgb="FF4C0677"/>
        <bgColor rgb="FF4C0677"/>
      </patternFill>
    </fill>
    <fill>
      <patternFill patternType="solid">
        <fgColor rgb="FFFFFFFF"/>
        <bgColor rgb="FFFFFFFF"/>
      </patternFill>
    </fill>
    <fill>
      <patternFill patternType="solid">
        <fgColor rgb="FFD9D9D9"/>
        <bgColor rgb="FFD9D9D9"/>
      </patternFill>
    </fill>
    <fill>
      <patternFill patternType="solid">
        <fgColor rgb="FFB7B7B7"/>
        <bgColor rgb="FFB7B7B7"/>
      </patternFill>
    </fill>
    <fill>
      <patternFill patternType="solid">
        <fgColor rgb="FF999999"/>
        <bgColor rgb="FF999999"/>
      </patternFill>
    </fill>
  </fills>
  <borders count="27">
    <border/>
    <border>
      <left style="dotted">
        <color rgb="FFFFFFFF"/>
      </left>
      <right style="dotted">
        <color rgb="FFFFFFFF"/>
      </right>
    </border>
    <border>
      <left style="dotted">
        <color rgb="FFFFFFFF"/>
      </left>
    </border>
    <border>
      <top style="thin">
        <color rgb="FF999999"/>
      </top>
    </border>
    <border>
      <bottom style="dotted">
        <color rgb="FFFFFFFF"/>
      </bottom>
    </border>
    <border>
      <right style="dotted">
        <color rgb="FFFFFFFF"/>
      </right>
      <bottom style="dotted">
        <color rgb="FFFFFFFF"/>
      </bottom>
    </border>
    <border>
      <left style="dotted">
        <color rgb="FFFFFFFF"/>
      </left>
      <bottom style="dotted">
        <color rgb="FFFFFFFF"/>
      </bottom>
    </border>
    <border>
      <left style="dotted">
        <color rgb="FFFFFFFF"/>
      </left>
      <right style="dotted">
        <color rgb="FFFFFFFF"/>
      </right>
      <top style="dotted">
        <color rgb="FFFFFFFF"/>
      </top>
    </border>
    <border>
      <left style="dotted">
        <color rgb="FFFFFFFF"/>
      </left>
      <top style="dotted">
        <color rgb="FFFFFFFF"/>
      </top>
    </border>
    <border>
      <top style="thin">
        <color rgb="FF666666"/>
      </top>
    </border>
    <border>
      <right style="dotted">
        <color rgb="FFFFFFFF"/>
      </right>
    </border>
    <border>
      <right style="dotted">
        <color rgb="FFFFFFFF"/>
      </right>
      <top style="dotted">
        <color rgb="FFFFFFFF"/>
      </top>
    </border>
    <border>
      <top style="thin">
        <color rgb="FF000000"/>
      </top>
    </border>
    <border>
      <bottom style="thin">
        <color rgb="FF000000"/>
      </bottom>
    </border>
    <border>
      <top style="dotted">
        <color rgb="FFFFFFFF"/>
      </top>
      <bottom style="dotted">
        <color rgb="FFFFFFFF"/>
      </bottom>
    </border>
    <border>
      <right style="dotted">
        <color rgb="FFFFFFFF"/>
      </right>
      <top style="dotted">
        <color rgb="FFFFFFFF"/>
      </top>
      <bottom style="dotted">
        <color rgb="FFFFFFFF"/>
      </bottom>
    </border>
    <border>
      <left style="dotted">
        <color rgb="FFFFFFFF"/>
      </left>
      <top style="dotted">
        <color rgb="FFFFFFFF"/>
      </top>
      <bottom style="dotted">
        <color rgb="FFFFFFFF"/>
      </bottom>
    </border>
    <border>
      <top style="thin">
        <color rgb="FF000000"/>
      </top>
      <bottom style="thin">
        <color rgb="FF000000"/>
      </bottom>
    </border>
    <border>
      <left style="dotted">
        <color rgb="FFFFFFFF"/>
      </left>
      <right style="dotted">
        <color rgb="FFFFFFFF"/>
      </right>
      <bottom style="dotted">
        <color rgb="FFFFFFFF"/>
      </bottom>
    </border>
    <border>
      <bottom style="thin">
        <color rgb="FFFFFFFF"/>
      </bottom>
    </border>
    <border>
      <right style="thin">
        <color rgb="FF999999"/>
      </right>
    </border>
    <border>
      <left style="thin">
        <color rgb="FF000000"/>
      </left>
    </border>
    <border>
      <top style="thin">
        <color rgb="FF7030A0"/>
      </top>
    </border>
    <border>
      <right style="thin">
        <color rgb="FF7030A0"/>
      </right>
      <top style="thin">
        <color rgb="FF7030A0"/>
      </top>
    </border>
    <border>
      <bottom style="thin">
        <color rgb="FF7030A0"/>
      </bottom>
    </border>
    <border>
      <right style="thin">
        <color rgb="FF7030A0"/>
      </right>
      <bottom style="thin">
        <color rgb="FF7030A0"/>
      </bottom>
    </border>
    <border>
      <right style="thin">
        <color rgb="FF7030A0"/>
      </right>
    </border>
  </borders>
  <cellStyleXfs count="1">
    <xf borderId="0" fillId="0" fontId="0" numFmtId="0" applyAlignment="1" applyFont="1"/>
  </cellStyleXfs>
  <cellXfs count="439">
    <xf borderId="0" fillId="0" fontId="0" numFmtId="0" xfId="0" applyAlignment="1" applyFont="1">
      <alignment readingOrder="0" shrinkToFit="0" vertical="bottom" wrapText="0"/>
    </xf>
    <xf borderId="0" fillId="0" fontId="1" numFmtId="49" xfId="0" applyAlignment="1" applyFont="1" applyNumberFormat="1">
      <alignment horizontal="center" readingOrder="0" shrinkToFit="0" vertical="center" wrapText="1"/>
    </xf>
    <xf borderId="0" fillId="2" fontId="1" numFmtId="49" xfId="0" applyAlignment="1" applyFill="1" applyFont="1" applyNumberFormat="1">
      <alignment horizontal="center" readingOrder="0" shrinkToFit="0" vertical="center" wrapText="1"/>
    </xf>
    <xf borderId="0" fillId="0" fontId="2" numFmtId="49" xfId="0" applyAlignment="1" applyFont="1" applyNumberFormat="1">
      <alignment horizontal="left" readingOrder="0" shrinkToFit="0" vertical="center" wrapText="0"/>
    </xf>
    <xf borderId="0" fillId="2" fontId="2" numFmtId="49" xfId="0" applyAlignment="1" applyFont="1" applyNumberFormat="1">
      <alignment horizontal="left" readingOrder="0" shrinkToFit="0" vertical="center" wrapText="0"/>
    </xf>
    <xf borderId="0" fillId="2" fontId="3" numFmtId="49" xfId="0" applyAlignment="1" applyFont="1" applyNumberFormat="1">
      <alignment horizontal="left" readingOrder="0" shrinkToFit="0" vertical="center" wrapText="0"/>
    </xf>
    <xf borderId="0" fillId="0" fontId="4" numFmtId="49" xfId="0" applyAlignment="1" applyFont="1" applyNumberFormat="1">
      <alignment horizontal="left" readingOrder="0" shrinkToFit="0" vertical="center" wrapText="0"/>
    </xf>
    <xf borderId="0" fillId="2" fontId="4" numFmtId="49" xfId="0" applyAlignment="1" applyFont="1" applyNumberFormat="1">
      <alignment horizontal="left" readingOrder="0" shrinkToFit="0" vertical="center" wrapText="0"/>
    </xf>
    <xf borderId="0" fillId="2" fontId="5" numFmtId="49" xfId="0" applyAlignment="1" applyFont="1" applyNumberFormat="1">
      <alignment horizontal="left" readingOrder="0" shrinkToFit="0" vertical="bottom" wrapText="0"/>
    </xf>
    <xf borderId="0" fillId="2" fontId="6" numFmtId="49" xfId="0" applyAlignment="1" applyFont="1" applyNumberFormat="1">
      <alignment readingOrder="0" shrinkToFit="0" wrapText="1"/>
    </xf>
    <xf borderId="0" fillId="0" fontId="6" numFmtId="49" xfId="0" applyAlignment="1" applyFont="1" applyNumberFormat="1">
      <alignment readingOrder="0" shrinkToFit="0" wrapText="1"/>
    </xf>
    <xf borderId="0" fillId="0" fontId="7" numFmtId="49" xfId="0" applyAlignment="1" applyFont="1" applyNumberFormat="1">
      <alignment horizontal="center" readingOrder="0" shrinkToFit="0" wrapText="1"/>
    </xf>
    <xf borderId="0" fillId="0" fontId="8" numFmtId="164" xfId="0" applyAlignment="1" applyFont="1" applyNumberFormat="1">
      <alignment readingOrder="0" shrinkToFit="0" vertical="bottom" wrapText="1"/>
    </xf>
    <xf borderId="0" fillId="0" fontId="7" numFmtId="164" xfId="0" applyAlignment="1" applyFont="1" applyNumberFormat="1">
      <alignment horizontal="right" readingOrder="0"/>
    </xf>
    <xf borderId="0" fillId="3" fontId="9" numFmtId="0" xfId="0" applyAlignment="1" applyFill="1" applyFont="1">
      <alignment readingOrder="0" shrinkToFit="0" vertical="bottom" wrapText="1"/>
    </xf>
    <xf borderId="0" fillId="0" fontId="10" numFmtId="49" xfId="0" applyAlignment="1" applyFont="1" applyNumberFormat="1">
      <alignment shrinkToFit="0" vertical="center" wrapText="1"/>
    </xf>
    <xf borderId="0" fillId="0" fontId="10" numFmtId="49" xfId="0" applyAlignment="1" applyFont="1" applyNumberFormat="1">
      <alignment horizontal="left" shrinkToFit="0" vertical="top" wrapText="0"/>
    </xf>
    <xf borderId="0" fillId="0" fontId="10" numFmtId="49" xfId="0" applyAlignment="1" applyFont="1" applyNumberFormat="1">
      <alignment horizontal="center" shrinkToFit="0" vertical="center" wrapText="1"/>
    </xf>
    <xf borderId="0" fillId="3" fontId="11" numFmtId="49" xfId="0" applyAlignment="1" applyFont="1" applyNumberFormat="1">
      <alignment readingOrder="0" shrinkToFit="0" vertical="bottom" wrapText="1"/>
    </xf>
    <xf borderId="0" fillId="0" fontId="12" numFmtId="49" xfId="0" applyAlignment="1" applyFont="1" applyNumberFormat="1">
      <alignment horizontal="left" readingOrder="0" shrinkToFit="0" vertical="center" wrapText="1"/>
    </xf>
    <xf borderId="0" fillId="0" fontId="10" numFmtId="49" xfId="0" applyAlignment="1" applyFont="1" applyNumberFormat="1">
      <alignment readingOrder="0" shrinkToFit="0" vertical="center" wrapText="0"/>
    </xf>
    <xf borderId="0" fillId="0" fontId="4" numFmtId="49" xfId="0" applyAlignment="1" applyFont="1" applyNumberFormat="1">
      <alignment horizontal="center" readingOrder="0" shrinkToFit="0" vertical="center" wrapText="0"/>
    </xf>
    <xf borderId="0" fillId="0" fontId="4" numFmtId="49" xfId="0" applyAlignment="1" applyFont="1" applyNumberFormat="1">
      <alignment horizontal="center" readingOrder="0" shrinkToFit="0" vertical="center" wrapText="1"/>
    </xf>
    <xf borderId="0" fillId="2" fontId="4" numFmtId="49" xfId="0" applyAlignment="1" applyFont="1" applyNumberFormat="1">
      <alignment horizontal="center" readingOrder="0" shrinkToFit="0" vertical="center" wrapText="0"/>
    </xf>
    <xf borderId="0" fillId="2" fontId="4" numFmtId="49" xfId="0" applyAlignment="1" applyFont="1" applyNumberFormat="1">
      <alignment horizontal="center" readingOrder="0" shrinkToFit="0" vertical="center" wrapText="1"/>
    </xf>
    <xf borderId="0" fillId="2" fontId="13" numFmtId="49" xfId="0" applyAlignment="1" applyFont="1" applyNumberFormat="1">
      <alignment horizontal="left" readingOrder="0" shrinkToFit="0" vertical="center" wrapText="0"/>
    </xf>
    <xf borderId="0" fillId="2" fontId="14" numFmtId="165" xfId="0" applyAlignment="1" applyFont="1" applyNumberFormat="1">
      <alignment horizontal="center" readingOrder="0"/>
    </xf>
    <xf borderId="1" fillId="2" fontId="15" numFmtId="166" xfId="0" applyAlignment="1" applyBorder="1" applyFont="1" applyNumberFormat="1">
      <alignment horizontal="center" readingOrder="0" shrinkToFit="0" vertical="center" wrapText="1"/>
    </xf>
    <xf borderId="2" fillId="2" fontId="15" numFmtId="166" xfId="0" applyAlignment="1" applyBorder="1" applyFont="1" applyNumberFormat="1">
      <alignment horizontal="center" readingOrder="0" shrinkToFit="0" vertical="center" wrapText="1"/>
    </xf>
    <xf borderId="0" fillId="0" fontId="16" numFmtId="49" xfId="0" applyAlignment="1" applyFont="1" applyNumberFormat="1">
      <alignment horizontal="left" readingOrder="0"/>
    </xf>
    <xf borderId="0" fillId="0" fontId="17" numFmtId="49" xfId="0" applyAlignment="1" applyFont="1" applyNumberFormat="1">
      <alignment vertical="bottom"/>
    </xf>
    <xf borderId="0" fillId="0" fontId="6" numFmtId="49" xfId="0" applyAlignment="1" applyFont="1" applyNumberFormat="1">
      <alignment vertical="bottom"/>
    </xf>
    <xf borderId="0" fillId="0" fontId="6" numFmtId="167" xfId="0" applyFont="1" applyNumberFormat="1"/>
    <xf borderId="0" fillId="0" fontId="7" numFmtId="49" xfId="0" applyAlignment="1" applyFont="1" applyNumberFormat="1">
      <alignment horizontal="center" shrinkToFit="0" vertical="bottom" wrapText="1"/>
    </xf>
    <xf borderId="0" fillId="0" fontId="7" numFmtId="49" xfId="0" applyAlignment="1" applyFont="1" applyNumberFormat="1">
      <alignment shrinkToFit="0" vertical="bottom" wrapText="1"/>
    </xf>
    <xf borderId="0" fillId="0" fontId="7" numFmtId="164" xfId="0" applyAlignment="1" applyFont="1" applyNumberFormat="1">
      <alignment readingOrder="0"/>
    </xf>
    <xf borderId="3" fillId="0" fontId="17" numFmtId="49" xfId="0" applyAlignment="1" applyBorder="1" applyFont="1" applyNumberFormat="1">
      <alignment vertical="bottom"/>
    </xf>
    <xf borderId="3" fillId="0" fontId="6" numFmtId="49" xfId="0" applyAlignment="1" applyBorder="1" applyFont="1" applyNumberFormat="1">
      <alignment vertical="bottom"/>
    </xf>
    <xf borderId="3" fillId="0" fontId="7" numFmtId="164" xfId="0" applyBorder="1" applyFont="1" applyNumberFormat="1"/>
    <xf borderId="0" fillId="0" fontId="7" numFmtId="10" xfId="0" applyAlignment="1" applyFont="1" applyNumberFormat="1">
      <alignment readingOrder="0"/>
    </xf>
    <xf borderId="0" fillId="0" fontId="7" numFmtId="49" xfId="0" applyAlignment="1" applyFont="1" applyNumberFormat="1">
      <alignment vertical="bottom"/>
    </xf>
    <xf borderId="0" fillId="0" fontId="7" numFmtId="0" xfId="0" applyAlignment="1" applyFont="1">
      <alignment readingOrder="0"/>
    </xf>
    <xf borderId="0" fillId="0" fontId="18" numFmtId="49" xfId="0" applyAlignment="1" applyFont="1" applyNumberFormat="1">
      <alignment horizontal="left" readingOrder="0" shrinkToFit="0" vertical="center" wrapText="0"/>
    </xf>
    <xf borderId="0" fillId="0" fontId="6" numFmtId="49" xfId="0" applyFont="1" applyNumberFormat="1"/>
    <xf borderId="0" fillId="0" fontId="6" numFmtId="0" xfId="0" applyAlignment="1" applyFont="1">
      <alignment vertical="bottom"/>
    </xf>
    <xf borderId="0" fillId="0" fontId="19" numFmtId="49" xfId="0" applyFont="1" applyNumberFormat="1"/>
    <xf borderId="3" fillId="0" fontId="20" numFmtId="0" xfId="0" applyBorder="1" applyFont="1"/>
    <xf borderId="3" fillId="0" fontId="6" numFmtId="0" xfId="0" applyAlignment="1" applyBorder="1" applyFont="1">
      <alignment vertical="bottom"/>
    </xf>
    <xf borderId="4" fillId="2" fontId="4" numFmtId="49" xfId="0" applyAlignment="1" applyBorder="1" applyFont="1" applyNumberFormat="1">
      <alignment horizontal="center" readingOrder="0" shrinkToFit="0" vertical="center" wrapText="0"/>
    </xf>
    <xf borderId="5" fillId="0" fontId="20" numFmtId="0" xfId="0" applyBorder="1" applyFont="1"/>
    <xf borderId="6" fillId="2" fontId="4" numFmtId="49" xfId="0" applyAlignment="1" applyBorder="1" applyFont="1" applyNumberFormat="1">
      <alignment horizontal="center" readingOrder="0" shrinkToFit="0" vertical="center" wrapText="0"/>
    </xf>
    <xf borderId="7" fillId="2" fontId="15" numFmtId="166" xfId="0" applyAlignment="1" applyBorder="1" applyFont="1" applyNumberFormat="1">
      <alignment horizontal="center" readingOrder="0" shrinkToFit="0" vertical="center" wrapText="1"/>
    </xf>
    <xf borderId="8" fillId="2" fontId="15" numFmtId="166" xfId="0" applyAlignment="1" applyBorder="1" applyFont="1" applyNumberFormat="1">
      <alignment horizontal="center" readingOrder="0" shrinkToFit="0" vertical="center" wrapText="1"/>
    </xf>
    <xf borderId="0" fillId="0" fontId="7" numFmtId="49" xfId="0" applyAlignment="1" applyFont="1" applyNumberFormat="1">
      <alignment readingOrder="0" shrinkToFit="0" wrapText="1"/>
    </xf>
    <xf borderId="0" fillId="0" fontId="7" numFmtId="164" xfId="0" applyAlignment="1" applyFont="1" applyNumberFormat="1">
      <alignment horizontal="left" readingOrder="0" vertical="center"/>
    </xf>
    <xf borderId="0" fillId="0" fontId="7" numFmtId="49" xfId="0" applyAlignment="1" applyFont="1" applyNumberFormat="1">
      <alignment horizontal="left" readingOrder="0" vertical="center"/>
    </xf>
    <xf borderId="0" fillId="0" fontId="7" numFmtId="164" xfId="0" applyFont="1" applyNumberFormat="1"/>
    <xf borderId="9" fillId="0" fontId="19" numFmtId="49" xfId="0" applyAlignment="1" applyBorder="1" applyFont="1" applyNumberFormat="1">
      <alignment readingOrder="0" shrinkToFit="0" wrapText="1"/>
    </xf>
    <xf borderId="9" fillId="0" fontId="19" numFmtId="164" xfId="0" applyAlignment="1" applyBorder="1" applyFont="1" applyNumberFormat="1">
      <alignment horizontal="left" readingOrder="0" vertical="center"/>
    </xf>
    <xf borderId="9" fillId="0" fontId="17" numFmtId="164" xfId="0" applyAlignment="1" applyBorder="1" applyFont="1" applyNumberFormat="1">
      <alignment horizontal="right" readingOrder="0"/>
    </xf>
    <xf borderId="0" fillId="0" fontId="10" numFmtId="49" xfId="0" applyAlignment="1" applyFont="1" applyNumberFormat="1">
      <alignment shrinkToFit="0" vertical="top" wrapText="1"/>
    </xf>
    <xf borderId="3" fillId="0" fontId="21" numFmtId="49" xfId="0" applyAlignment="1" applyBorder="1" applyFont="1" applyNumberFormat="1">
      <alignment readingOrder="0" shrinkToFit="0" wrapText="1"/>
    </xf>
    <xf borderId="0" fillId="2" fontId="13" numFmtId="49" xfId="0" applyAlignment="1" applyFont="1" applyNumberFormat="1">
      <alignment horizontal="left" readingOrder="0" shrinkToFit="0" vertical="center" wrapText="1"/>
    </xf>
    <xf borderId="0" fillId="2" fontId="5" numFmtId="49" xfId="0" applyAlignment="1" applyFont="1" applyNumberFormat="1">
      <alignment horizontal="center" readingOrder="0" shrinkToFit="0" vertical="center" wrapText="1"/>
    </xf>
    <xf borderId="10" fillId="2" fontId="5" numFmtId="49" xfId="0" applyAlignment="1" applyBorder="1" applyFont="1" applyNumberFormat="1">
      <alignment horizontal="center" readingOrder="0" shrinkToFit="0" vertical="center" wrapText="1"/>
    </xf>
    <xf borderId="1" fillId="2" fontId="5" numFmtId="49" xfId="0" applyAlignment="1" applyBorder="1" applyFont="1" applyNumberFormat="1">
      <alignment horizontal="center" readingOrder="0" shrinkToFit="0" vertical="center" wrapText="1"/>
    </xf>
    <xf borderId="6" fillId="2" fontId="5" numFmtId="49" xfId="0" applyAlignment="1" applyBorder="1" applyFont="1" applyNumberFormat="1">
      <alignment horizontal="center" readingOrder="0" shrinkToFit="0" vertical="center" wrapText="1"/>
    </xf>
    <xf borderId="4" fillId="0" fontId="20" numFmtId="0" xfId="0" applyBorder="1" applyFont="1"/>
    <xf borderId="10" fillId="0" fontId="20" numFmtId="0" xfId="0" applyBorder="1" applyFont="1"/>
    <xf borderId="1" fillId="0" fontId="20" numFmtId="0" xfId="0" applyBorder="1" applyFont="1"/>
    <xf borderId="7" fillId="2" fontId="22" numFmtId="0" xfId="0" applyAlignment="1" applyBorder="1" applyFont="1">
      <alignment horizontal="center" readingOrder="0" shrinkToFit="0" vertical="center" wrapText="1"/>
    </xf>
    <xf borderId="8" fillId="2" fontId="22" numFmtId="0" xfId="0" applyAlignment="1" applyBorder="1" applyFont="1">
      <alignment horizontal="center" readingOrder="0" shrinkToFit="0" vertical="center" wrapText="1"/>
    </xf>
    <xf borderId="0" fillId="4" fontId="7" numFmtId="49" xfId="0" applyAlignment="1" applyFill="1" applyFont="1" applyNumberFormat="1">
      <alignment horizontal="center" readingOrder="0" shrinkToFit="0" wrapText="1"/>
    </xf>
    <xf borderId="0" fillId="4" fontId="23" numFmtId="164" xfId="0" applyAlignment="1" applyFont="1" applyNumberFormat="1">
      <alignment horizontal="left" readingOrder="0" vertical="center"/>
    </xf>
    <xf borderId="0" fillId="4" fontId="7" numFmtId="164" xfId="0" applyAlignment="1" applyFont="1" applyNumberFormat="1">
      <alignment horizontal="right" readingOrder="0"/>
    </xf>
    <xf borderId="0" fillId="0" fontId="19" numFmtId="164" xfId="0" applyAlignment="1" applyFont="1" applyNumberFormat="1">
      <alignment horizontal="left" readingOrder="0" vertical="center"/>
    </xf>
    <xf borderId="0" fillId="0" fontId="19" numFmtId="164" xfId="0" applyAlignment="1" applyFont="1" applyNumberFormat="1">
      <alignment horizontal="right" readingOrder="0"/>
    </xf>
    <xf borderId="0" fillId="0" fontId="19" numFmtId="0" xfId="0" applyAlignment="1" applyFont="1">
      <alignment horizontal="left" readingOrder="0" vertical="center"/>
    </xf>
    <xf borderId="0" fillId="0" fontId="7" numFmtId="49" xfId="0" applyAlignment="1" applyFont="1" applyNumberFormat="1">
      <alignment readingOrder="0" shrinkToFit="0" vertical="top" wrapText="1"/>
    </xf>
    <xf borderId="0" fillId="0" fontId="24" numFmtId="49" xfId="0" applyAlignment="1" applyFont="1" applyNumberFormat="1">
      <alignment shrinkToFit="0" vertical="center" wrapText="1"/>
    </xf>
    <xf borderId="0" fillId="0" fontId="24" numFmtId="49" xfId="0" applyAlignment="1" applyFont="1" applyNumberFormat="1">
      <alignment readingOrder="0" shrinkToFit="0" vertical="center" wrapText="1"/>
    </xf>
    <xf borderId="0" fillId="0" fontId="19" numFmtId="168" xfId="0" applyAlignment="1" applyFont="1" applyNumberFormat="1">
      <alignment horizontal="right"/>
    </xf>
    <xf borderId="3" fillId="0" fontId="21" numFmtId="49" xfId="0" applyAlignment="1" applyBorder="1" applyFont="1" applyNumberFormat="1">
      <alignment shrinkToFit="0" vertical="top" wrapText="1"/>
    </xf>
    <xf borderId="3" fillId="0" fontId="12" numFmtId="49" xfId="0" applyAlignment="1" applyBorder="1" applyFont="1" applyNumberFormat="1">
      <alignment horizontal="left" readingOrder="0" shrinkToFit="0" vertical="center" wrapText="1"/>
    </xf>
    <xf borderId="10" fillId="2" fontId="5" numFmtId="49" xfId="0" applyAlignment="1" applyBorder="1" applyFont="1" applyNumberFormat="1">
      <alignment horizontal="center" readingOrder="0" shrinkToFit="0" vertical="center" wrapText="0"/>
    </xf>
    <xf borderId="0" fillId="0" fontId="7" numFmtId="168" xfId="0" applyAlignment="1" applyFont="1" applyNumberFormat="1">
      <alignment horizontal="right" readingOrder="0" vertical="bottom"/>
    </xf>
    <xf borderId="0" fillId="0" fontId="7" numFmtId="0" xfId="0" applyAlignment="1" applyFont="1">
      <alignment horizontal="left" readingOrder="0" vertical="center"/>
    </xf>
    <xf borderId="0" fillId="0" fontId="25" numFmtId="0" xfId="0" applyAlignment="1" applyFont="1">
      <alignment horizontal="left" readingOrder="0" vertical="center"/>
    </xf>
    <xf borderId="0" fillId="0" fontId="19" numFmtId="49" xfId="0" applyAlignment="1" applyFont="1" applyNumberFormat="1">
      <alignment readingOrder="0" shrinkToFit="0" vertical="top" wrapText="1"/>
    </xf>
    <xf borderId="0" fillId="0" fontId="19" numFmtId="168" xfId="0" applyAlignment="1" applyFont="1" applyNumberFormat="1">
      <alignment horizontal="right" readingOrder="0" vertical="bottom"/>
    </xf>
    <xf borderId="0" fillId="0" fontId="12" numFmtId="0" xfId="0" applyFont="1"/>
    <xf borderId="0" fillId="2" fontId="4" numFmtId="169" xfId="0" applyAlignment="1" applyFont="1" applyNumberFormat="1">
      <alignment horizontal="center" readingOrder="0" vertical="center"/>
    </xf>
    <xf borderId="0" fillId="2" fontId="5" numFmtId="0" xfId="0" applyAlignment="1" applyFont="1">
      <alignment horizontal="center" readingOrder="0" vertical="center"/>
    </xf>
    <xf borderId="0" fillId="0" fontId="6" numFmtId="49" xfId="0" applyAlignment="1" applyFont="1" applyNumberFormat="1">
      <alignment shrinkToFit="0" wrapText="1"/>
    </xf>
    <xf quotePrefix="1" borderId="0" fillId="0" fontId="7" numFmtId="49" xfId="0" applyAlignment="1" applyFont="1" applyNumberFormat="1">
      <alignment shrinkToFit="0" vertical="top" wrapText="1"/>
    </xf>
    <xf borderId="0" fillId="0" fontId="7" numFmtId="49" xfId="0" applyAlignment="1" applyFont="1" applyNumberFormat="1">
      <alignment shrinkToFit="0" wrapText="1"/>
    </xf>
    <xf borderId="0" fillId="0" fontId="26" numFmtId="0" xfId="0" applyAlignment="1" applyFont="1">
      <alignment readingOrder="0" shrinkToFit="0" vertical="center" wrapText="1"/>
    </xf>
    <xf borderId="0" fillId="0" fontId="26" numFmtId="3" xfId="0" applyAlignment="1" applyFont="1" applyNumberFormat="1">
      <alignment horizontal="left" readingOrder="0" shrinkToFit="0" vertical="center" wrapText="1"/>
    </xf>
    <xf borderId="0" fillId="0" fontId="26" numFmtId="170" xfId="0" applyAlignment="1" applyFont="1" applyNumberFormat="1">
      <alignment readingOrder="0" shrinkToFit="0" vertical="center" wrapText="1"/>
    </xf>
    <xf borderId="0" fillId="0" fontId="26" numFmtId="170" xfId="0" applyAlignment="1" applyFont="1" applyNumberFormat="1">
      <alignment horizontal="left" readingOrder="0" shrinkToFit="0" vertical="center" wrapText="1"/>
    </xf>
    <xf borderId="0" fillId="0" fontId="26" numFmtId="0" xfId="0" applyAlignment="1" applyFont="1">
      <alignment horizontal="left" readingOrder="0" shrinkToFit="0" vertical="center" wrapText="1"/>
    </xf>
    <xf borderId="0" fillId="0" fontId="7" numFmtId="49" xfId="0" applyFont="1" applyNumberFormat="1"/>
    <xf borderId="0" fillId="0" fontId="26" numFmtId="10" xfId="0" applyAlignment="1" applyFont="1" applyNumberFormat="1">
      <alignment readingOrder="0" shrinkToFit="0" vertical="center" wrapText="1"/>
    </xf>
    <xf borderId="0" fillId="0" fontId="7" numFmtId="49" xfId="0" applyAlignment="1" applyFont="1" applyNumberFormat="1">
      <alignment shrinkToFit="0" vertical="top" wrapText="1"/>
    </xf>
    <xf borderId="0" fillId="0" fontId="26" numFmtId="49" xfId="0" applyAlignment="1" applyFont="1" applyNumberFormat="1">
      <alignment shrinkToFit="0" vertical="center" wrapText="1"/>
    </xf>
    <xf borderId="3" fillId="0" fontId="12" numFmtId="49" xfId="0" applyAlignment="1" applyBorder="1" applyFont="1" applyNumberFormat="1">
      <alignment readingOrder="0" shrinkToFit="0" vertical="center" wrapText="1"/>
    </xf>
    <xf borderId="0" fillId="0" fontId="12" numFmtId="49" xfId="0" applyAlignment="1" applyFont="1" applyNumberFormat="1">
      <alignment readingOrder="0" shrinkToFit="0" vertical="center" wrapText="1"/>
    </xf>
    <xf borderId="0" fillId="2" fontId="5" numFmtId="49" xfId="0" applyAlignment="1" applyFont="1" applyNumberFormat="1">
      <alignment horizontal="center" readingOrder="0" shrinkToFit="0" vertical="center" wrapText="0"/>
    </xf>
    <xf borderId="10" fillId="2" fontId="5" numFmtId="0" xfId="0" applyAlignment="1" applyBorder="1" applyFont="1">
      <alignment horizontal="center" readingOrder="0" vertical="center"/>
    </xf>
    <xf borderId="2" fillId="2" fontId="4" numFmtId="169" xfId="0" applyAlignment="1" applyBorder="1" applyFont="1" applyNumberFormat="1">
      <alignment horizontal="center" readingOrder="0" vertical="center"/>
    </xf>
    <xf borderId="0" fillId="0" fontId="17" numFmtId="49" xfId="0" applyAlignment="1" applyFont="1" applyNumberFormat="1">
      <alignment horizontal="left" readingOrder="0"/>
    </xf>
    <xf borderId="0" fillId="0" fontId="6" numFmtId="167" xfId="0" applyAlignment="1" applyFont="1" applyNumberFormat="1">
      <alignment horizontal="right"/>
    </xf>
    <xf borderId="0" fillId="0" fontId="6" numFmtId="4" xfId="0" applyAlignment="1" applyFont="1" applyNumberFormat="1">
      <alignment horizontal="right"/>
    </xf>
    <xf quotePrefix="1" borderId="0" fillId="0" fontId="7" numFmtId="49" xfId="0" applyAlignment="1" applyFont="1" applyNumberFormat="1">
      <alignment shrinkToFit="0" vertical="center" wrapText="1"/>
    </xf>
    <xf borderId="0" fillId="0" fontId="7" numFmtId="49" xfId="0" applyAlignment="1" applyFont="1" applyNumberFormat="1">
      <alignment shrinkToFit="0" vertical="center" wrapText="1"/>
    </xf>
    <xf borderId="0" fillId="0" fontId="7" numFmtId="164" xfId="0" applyAlignment="1" applyFont="1" applyNumberFormat="1">
      <alignment horizontal="right" readingOrder="0" vertical="center"/>
    </xf>
    <xf borderId="0" fillId="0" fontId="7" numFmtId="164" xfId="0" applyAlignment="1" applyFont="1" applyNumberFormat="1">
      <alignment horizontal="center" readingOrder="0" vertical="center"/>
    </xf>
    <xf borderId="0" fillId="0" fontId="19" numFmtId="49" xfId="0" applyAlignment="1" applyFont="1" applyNumberFormat="1">
      <alignment shrinkToFit="0" vertical="center" wrapText="1"/>
    </xf>
    <xf borderId="9" fillId="0" fontId="17" numFmtId="49" xfId="0" applyAlignment="1" applyBorder="1" applyFont="1" applyNumberFormat="1">
      <alignment horizontal="left" readingOrder="0"/>
    </xf>
    <xf borderId="9" fillId="0" fontId="6" numFmtId="49" xfId="0" applyAlignment="1" applyBorder="1" applyFont="1" applyNumberFormat="1">
      <alignment shrinkToFit="0" wrapText="1"/>
    </xf>
    <xf borderId="9" fillId="0" fontId="6" numFmtId="167" xfId="0" applyAlignment="1" applyBorder="1" applyFont="1" applyNumberFormat="1">
      <alignment horizontal="right"/>
    </xf>
    <xf borderId="9" fillId="0" fontId="6" numFmtId="4" xfId="0" applyAlignment="1" applyBorder="1" applyFont="1" applyNumberFormat="1">
      <alignment horizontal="center"/>
    </xf>
    <xf borderId="0" fillId="0" fontId="19" numFmtId="49" xfId="0" applyAlignment="1" applyFont="1" applyNumberFormat="1">
      <alignment vertical="center"/>
    </xf>
    <xf borderId="0" fillId="0" fontId="19" numFmtId="49" xfId="0" applyAlignment="1" applyFont="1" applyNumberFormat="1">
      <alignment vertical="top"/>
    </xf>
    <xf borderId="9" fillId="0" fontId="17" numFmtId="49" xfId="0" applyAlignment="1" applyBorder="1" applyFont="1" applyNumberFormat="1">
      <alignment horizontal="left" readingOrder="0" vertical="top"/>
    </xf>
    <xf borderId="9" fillId="0" fontId="6" numFmtId="4" xfId="0" applyBorder="1" applyFont="1" applyNumberFormat="1"/>
    <xf borderId="9" fillId="0" fontId="7" numFmtId="49" xfId="0" applyAlignment="1" applyBorder="1" applyFont="1" applyNumberFormat="1">
      <alignment shrinkToFit="0" wrapText="1"/>
    </xf>
    <xf borderId="9" fillId="0" fontId="7" numFmtId="10" xfId="0" applyAlignment="1" applyBorder="1" applyFont="1" applyNumberFormat="1">
      <alignment horizontal="right"/>
    </xf>
    <xf borderId="9" fillId="5" fontId="7" numFmtId="49" xfId="0" applyBorder="1" applyFill="1" applyFont="1" applyNumberFormat="1"/>
    <xf borderId="0" fillId="0" fontId="7" numFmtId="10" xfId="0" applyAlignment="1" applyFont="1" applyNumberFormat="1">
      <alignment horizontal="right" readingOrder="0" vertical="center"/>
    </xf>
    <xf borderId="0" fillId="5" fontId="7" numFmtId="49" xfId="0" applyAlignment="1" applyFont="1" applyNumberFormat="1">
      <alignment vertical="center"/>
    </xf>
    <xf borderId="0" fillId="0" fontId="7" numFmtId="0" xfId="0" applyAlignment="1" applyFont="1">
      <alignment horizontal="right" readingOrder="0" vertical="center"/>
    </xf>
    <xf borderId="0" fillId="2" fontId="15" numFmtId="166" xfId="0" applyAlignment="1" applyFont="1" applyNumberFormat="1">
      <alignment horizontal="center" readingOrder="0" shrinkToFit="0" vertical="center" wrapText="1"/>
    </xf>
    <xf borderId="0" fillId="2" fontId="27" numFmtId="49" xfId="0" applyAlignment="1" applyFont="1" applyNumberFormat="1">
      <alignment readingOrder="0" shrinkToFit="0" wrapText="1"/>
    </xf>
    <xf borderId="10" fillId="2" fontId="5" numFmtId="0" xfId="0" applyAlignment="1" applyBorder="1" applyFont="1">
      <alignment horizontal="center" readingOrder="0" shrinkToFit="0" vertical="center" wrapText="1"/>
    </xf>
    <xf borderId="1" fillId="2" fontId="5" numFmtId="0" xfId="0" applyAlignment="1" applyBorder="1" applyFont="1">
      <alignment horizontal="center" readingOrder="0" shrinkToFit="0" vertical="center" wrapText="1"/>
    </xf>
    <xf borderId="2" fillId="2" fontId="22" numFmtId="49" xfId="0" applyAlignment="1" applyBorder="1" applyFont="1" applyNumberFormat="1">
      <alignment horizontal="center" readingOrder="0" shrinkToFit="0" vertical="center" wrapText="1"/>
    </xf>
    <xf borderId="0" fillId="2" fontId="22" numFmtId="49" xfId="0" applyAlignment="1" applyFont="1" applyNumberFormat="1">
      <alignment horizontal="center" readingOrder="0" shrinkToFit="0" vertical="center" wrapText="1"/>
    </xf>
    <xf borderId="0" fillId="0" fontId="6" numFmtId="167" xfId="0" applyAlignment="1" applyFont="1" applyNumberFormat="1">
      <alignment horizontal="left" readingOrder="0" vertical="center"/>
    </xf>
    <xf borderId="0" fillId="0" fontId="10" numFmtId="167" xfId="0" applyAlignment="1" applyFont="1" applyNumberFormat="1">
      <alignment horizontal="left" readingOrder="0" shrinkToFit="0" vertical="center" wrapText="1"/>
    </xf>
    <xf borderId="0" fillId="0" fontId="7" numFmtId="49" xfId="0" applyAlignment="1" applyFont="1" applyNumberFormat="1">
      <alignment horizontal="center" readingOrder="0" shrinkToFit="0" vertical="top" wrapText="1"/>
    </xf>
    <xf borderId="0" fillId="0" fontId="7" numFmtId="168" xfId="0" applyAlignment="1" applyFont="1" applyNumberFormat="1">
      <alignment horizontal="right"/>
    </xf>
    <xf borderId="0" fillId="0" fontId="6" numFmtId="164" xfId="0" applyFont="1" applyNumberFormat="1"/>
    <xf borderId="0" fillId="0" fontId="6" numFmtId="171" xfId="0" applyFont="1" applyNumberFormat="1"/>
    <xf borderId="0" fillId="0" fontId="17" numFmtId="49" xfId="0" applyAlignment="1" applyFont="1" applyNumberFormat="1">
      <alignment horizontal="left" readingOrder="0" vertical="top"/>
    </xf>
    <xf borderId="0" fillId="0" fontId="6" numFmtId="168" xfId="0" applyFont="1" applyNumberFormat="1"/>
    <xf borderId="0" fillId="0" fontId="6" numFmtId="172" xfId="0" applyFont="1" applyNumberFormat="1"/>
    <xf borderId="0" fillId="0" fontId="19" numFmtId="49" xfId="0" applyAlignment="1" applyFont="1" applyNumberFormat="1">
      <alignment shrinkToFit="0" vertical="bottom" wrapText="1"/>
    </xf>
    <xf borderId="3" fillId="0" fontId="17" numFmtId="49" xfId="0" applyAlignment="1" applyBorder="1" applyFont="1" applyNumberFormat="1">
      <alignment horizontal="left" readingOrder="0" vertical="top"/>
    </xf>
    <xf borderId="3" fillId="0" fontId="7" numFmtId="49" xfId="0" applyAlignment="1" applyBorder="1" applyFont="1" applyNumberFormat="1">
      <alignment readingOrder="0" shrinkToFit="0" wrapText="1"/>
    </xf>
    <xf borderId="3" fillId="0" fontId="7" numFmtId="164" xfId="0" applyAlignment="1" applyBorder="1" applyFont="1" applyNumberFormat="1">
      <alignment horizontal="right" readingOrder="0" vertical="center"/>
    </xf>
    <xf borderId="3" fillId="0" fontId="28" numFmtId="164" xfId="0" applyAlignment="1" applyBorder="1" applyFont="1" applyNumberFormat="1">
      <alignment horizontal="left" readingOrder="0" shrinkToFit="0" vertical="center" wrapText="1"/>
    </xf>
    <xf borderId="0" fillId="0" fontId="28" numFmtId="164" xfId="0" applyAlignment="1" applyFont="1" applyNumberFormat="1">
      <alignment horizontal="left" readingOrder="0" shrinkToFit="0" vertical="center" wrapText="1"/>
    </xf>
    <xf borderId="0" fillId="0" fontId="7" numFmtId="168" xfId="0" applyAlignment="1" applyFont="1" applyNumberFormat="1">
      <alignment horizontal="right" vertical="bottom"/>
    </xf>
    <xf borderId="0" fillId="0" fontId="28" numFmtId="164" xfId="0" applyAlignment="1" applyFont="1" applyNumberFormat="1">
      <alignment horizontal="center" readingOrder="0" shrinkToFit="0" vertical="center" wrapText="1"/>
    </xf>
    <xf borderId="0" fillId="0" fontId="7" numFmtId="164" xfId="0" applyAlignment="1" applyFont="1" applyNumberFormat="1">
      <alignment horizontal="center" shrinkToFit="0" wrapText="1"/>
    </xf>
    <xf borderId="10" fillId="2" fontId="22" numFmtId="0" xfId="0" applyAlignment="1" applyBorder="1" applyFont="1">
      <alignment horizontal="center" readingOrder="0" shrinkToFit="0" vertical="center" wrapText="1"/>
    </xf>
    <xf borderId="6" fillId="2" fontId="22" numFmtId="0" xfId="0" applyAlignment="1" applyBorder="1" applyFont="1">
      <alignment horizontal="center" readingOrder="0" shrinkToFit="0" vertical="center" wrapText="1"/>
    </xf>
    <xf borderId="1" fillId="2" fontId="22" numFmtId="0" xfId="0" applyAlignment="1" applyBorder="1" applyFont="1">
      <alignment horizontal="center" readingOrder="0" shrinkToFit="0" vertical="center" wrapText="1"/>
    </xf>
    <xf borderId="2" fillId="2" fontId="22" numFmtId="0" xfId="0" applyAlignment="1" applyBorder="1" applyFont="1">
      <alignment horizontal="center" readingOrder="0" shrinkToFit="0" vertical="center" wrapText="1"/>
    </xf>
    <xf borderId="2" fillId="0" fontId="20" numFmtId="0" xfId="0" applyBorder="1" applyFont="1"/>
    <xf borderId="0" fillId="0" fontId="7" numFmtId="9" xfId="0" applyAlignment="1" applyFont="1" applyNumberFormat="1">
      <alignment horizontal="right" vertical="bottom"/>
    </xf>
    <xf borderId="0" fillId="0" fontId="7" numFmtId="164" xfId="0" applyAlignment="1" applyFont="1" applyNumberFormat="1">
      <alignment horizontal="right" vertical="bottom"/>
    </xf>
    <xf borderId="0" fillId="4" fontId="6" numFmtId="164" xfId="0" applyAlignment="1" applyFont="1" applyNumberFormat="1">
      <alignment vertical="bottom"/>
    </xf>
    <xf borderId="9" fillId="0" fontId="7" numFmtId="49" xfId="0" applyAlignment="1" applyBorder="1" applyFont="1" applyNumberFormat="1">
      <alignment readingOrder="0" shrinkToFit="0" wrapText="1"/>
    </xf>
    <xf borderId="9" fillId="0" fontId="17" numFmtId="164" xfId="0" applyAlignment="1" applyBorder="1" applyFont="1" applyNumberFormat="1">
      <alignment horizontal="left" readingOrder="0" vertical="center"/>
    </xf>
    <xf borderId="9" fillId="4" fontId="17" numFmtId="164" xfId="0" applyAlignment="1" applyBorder="1" applyFont="1" applyNumberFormat="1">
      <alignment horizontal="right" readingOrder="0"/>
    </xf>
    <xf borderId="9" fillId="0" fontId="17" numFmtId="164" xfId="0" applyAlignment="1" applyBorder="1" applyFont="1" applyNumberFormat="1">
      <alignment horizontal="right" vertical="bottom"/>
    </xf>
    <xf borderId="0" fillId="0" fontId="17" numFmtId="9" xfId="0" applyAlignment="1" applyFont="1" applyNumberFormat="1">
      <alignment horizontal="right" vertical="bottom"/>
    </xf>
    <xf borderId="0" fillId="0" fontId="17" numFmtId="168" xfId="0" applyAlignment="1" applyFont="1" applyNumberFormat="1">
      <alignment horizontal="right" vertical="bottom"/>
    </xf>
    <xf borderId="3" fillId="0" fontId="12" numFmtId="0" xfId="0" applyBorder="1" applyFont="1"/>
    <xf borderId="4" fillId="2" fontId="5" numFmtId="49" xfId="0" applyAlignment="1" applyBorder="1" applyFont="1" applyNumberFormat="1">
      <alignment horizontal="center" readingOrder="0" shrinkToFit="0" vertical="center" wrapText="1"/>
    </xf>
    <xf borderId="1" fillId="2" fontId="4" numFmtId="49" xfId="0" applyAlignment="1" applyBorder="1" applyFont="1" applyNumberFormat="1">
      <alignment horizontal="center" readingOrder="0" shrinkToFit="0" vertical="center" wrapText="1"/>
    </xf>
    <xf borderId="2" fillId="2" fontId="4" numFmtId="49" xfId="0" applyAlignment="1" applyBorder="1" applyFont="1" applyNumberFormat="1">
      <alignment horizontal="center" readingOrder="0" shrinkToFit="0" vertical="center" wrapText="1"/>
    </xf>
    <xf borderId="11" fillId="2" fontId="5" numFmtId="49" xfId="0" applyAlignment="1" applyBorder="1" applyFont="1" applyNumberFormat="1">
      <alignment horizontal="center" readingOrder="0" shrinkToFit="0" vertical="center" wrapText="1"/>
    </xf>
    <xf borderId="7" fillId="2" fontId="4" numFmtId="49" xfId="0" applyAlignment="1" applyBorder="1" applyFont="1" applyNumberFormat="1">
      <alignment horizontal="center" readingOrder="0" shrinkToFit="0" vertical="center" wrapText="1"/>
    </xf>
    <xf borderId="0" fillId="0" fontId="7" numFmtId="41" xfId="0" applyAlignment="1" applyFont="1" applyNumberFormat="1">
      <alignment horizontal="center" readingOrder="0" vertical="center"/>
    </xf>
    <xf borderId="3" fillId="0" fontId="19" numFmtId="49" xfId="0" applyAlignment="1" applyBorder="1" applyFont="1" applyNumberFormat="1">
      <alignment horizontal="left" readingOrder="0"/>
    </xf>
    <xf borderId="3" fillId="0" fontId="19" numFmtId="41" xfId="0" applyAlignment="1" applyBorder="1" applyFont="1" applyNumberFormat="1">
      <alignment horizontal="center" readingOrder="0" vertical="center"/>
    </xf>
    <xf borderId="0" fillId="0" fontId="7" numFmtId="10" xfId="0" applyAlignment="1" applyFont="1" applyNumberFormat="1">
      <alignment horizontal="left" readingOrder="0" vertical="center"/>
    </xf>
    <xf borderId="0" fillId="0" fontId="10" numFmtId="3" xfId="0" applyAlignment="1" applyFont="1" applyNumberFormat="1">
      <alignment readingOrder="0"/>
    </xf>
    <xf borderId="0" fillId="0" fontId="10" numFmtId="4" xfId="0" applyAlignment="1" applyFont="1" applyNumberFormat="1">
      <alignment readingOrder="0" shrinkToFit="0" vertical="center" wrapText="1"/>
    </xf>
    <xf borderId="0" fillId="0" fontId="10" numFmtId="41" xfId="0" applyAlignment="1" applyFont="1" applyNumberFormat="1">
      <alignment shrinkToFit="0" vertical="top" wrapText="1"/>
    </xf>
    <xf borderId="0" fillId="0" fontId="10" numFmtId="10" xfId="0" applyAlignment="1" applyFont="1" applyNumberFormat="1">
      <alignment shrinkToFit="0" vertical="center" wrapText="1"/>
    </xf>
    <xf borderId="0" fillId="2" fontId="29" numFmtId="169" xfId="0" applyAlignment="1" applyFont="1" applyNumberFormat="1">
      <alignment horizontal="center" readingOrder="0"/>
    </xf>
    <xf borderId="0" fillId="2" fontId="14" numFmtId="166" xfId="0" applyAlignment="1" applyFont="1" applyNumberFormat="1">
      <alignment horizontal="center" readingOrder="0"/>
    </xf>
    <xf borderId="3" fillId="0" fontId="7" numFmtId="164" xfId="0" applyAlignment="1" applyBorder="1" applyFont="1" applyNumberFormat="1">
      <alignment horizontal="center" readingOrder="0" vertical="center"/>
    </xf>
    <xf borderId="0" fillId="0" fontId="19" numFmtId="164" xfId="0" applyAlignment="1" applyFont="1" applyNumberFormat="1">
      <alignment horizontal="center" readingOrder="0" vertical="center"/>
    </xf>
    <xf borderId="0" fillId="0" fontId="12" numFmtId="49" xfId="0" applyAlignment="1" applyFont="1" applyNumberFormat="1">
      <alignment shrinkToFit="0" vertical="center" wrapText="1"/>
    </xf>
    <xf borderId="0" fillId="0" fontId="12" numFmtId="49" xfId="0" applyAlignment="1" applyFont="1" applyNumberFormat="1">
      <alignment horizontal="left" shrinkToFit="0" vertical="top" wrapText="0"/>
    </xf>
    <xf borderId="0" fillId="0" fontId="30" numFmtId="164" xfId="0" applyAlignment="1" applyFont="1" applyNumberFormat="1">
      <alignment horizontal="left" readingOrder="0" vertical="center"/>
    </xf>
    <xf borderId="0" fillId="0" fontId="26" numFmtId="164" xfId="0" applyAlignment="1" applyFont="1" applyNumberFormat="1">
      <alignment horizontal="center" readingOrder="0" vertical="center"/>
    </xf>
    <xf borderId="3" fillId="0" fontId="30" numFmtId="49" xfId="0" applyAlignment="1" applyBorder="1" applyFont="1" applyNumberFormat="1">
      <alignment horizontal="left" readingOrder="0"/>
    </xf>
    <xf borderId="3" fillId="0" fontId="26" numFmtId="49" xfId="0" applyAlignment="1" applyBorder="1" applyFont="1" applyNumberFormat="1">
      <alignment horizontal="left" readingOrder="0"/>
    </xf>
    <xf borderId="3" fillId="0" fontId="26" numFmtId="3" xfId="0" applyAlignment="1" applyBorder="1" applyFont="1" applyNumberFormat="1">
      <alignment horizontal="right" readingOrder="0" vertical="center"/>
    </xf>
    <xf borderId="0" fillId="0" fontId="26" numFmtId="41" xfId="0" applyAlignment="1" applyFont="1" applyNumberFormat="1">
      <alignment horizontal="right" readingOrder="0" vertical="center"/>
    </xf>
    <xf borderId="0" fillId="0" fontId="31" numFmtId="49" xfId="0" applyAlignment="1" applyFont="1" applyNumberFormat="1">
      <alignment shrinkToFit="0" vertical="center" wrapText="1"/>
    </xf>
    <xf borderId="0" fillId="0" fontId="26" numFmtId="49" xfId="0" applyAlignment="1" applyFont="1" applyNumberFormat="1">
      <alignment readingOrder="0" shrinkToFit="0" vertical="center" wrapText="1"/>
    </xf>
    <xf borderId="0" fillId="0" fontId="31" numFmtId="3" xfId="0" applyAlignment="1" applyFont="1" applyNumberFormat="1">
      <alignment horizontal="right" readingOrder="0"/>
    </xf>
    <xf borderId="0" fillId="0" fontId="31" numFmtId="41" xfId="0" applyAlignment="1" applyFont="1" applyNumberFormat="1">
      <alignment horizontal="right" readingOrder="0"/>
    </xf>
    <xf borderId="0" fillId="0" fontId="30" numFmtId="49" xfId="0" applyAlignment="1" applyFont="1" applyNumberFormat="1">
      <alignment horizontal="left" readingOrder="0" shrinkToFit="0" vertical="center" wrapText="0"/>
    </xf>
    <xf borderId="0" fillId="0" fontId="30" numFmtId="49" xfId="0" applyAlignment="1" applyFont="1" applyNumberFormat="1">
      <alignment readingOrder="0" shrinkToFit="0" vertical="center" wrapText="1"/>
    </xf>
    <xf borderId="0" fillId="0" fontId="32" numFmtId="3" xfId="0" applyAlignment="1" applyFont="1" applyNumberFormat="1">
      <alignment horizontal="right"/>
    </xf>
    <xf borderId="0" fillId="0" fontId="32" numFmtId="41" xfId="0" applyAlignment="1" applyFont="1" applyNumberFormat="1">
      <alignment horizontal="right" readingOrder="0"/>
    </xf>
    <xf borderId="3" fillId="0" fontId="26" numFmtId="49" xfId="0" applyAlignment="1" applyBorder="1" applyFont="1" applyNumberFormat="1">
      <alignment horizontal="center" shrinkToFit="0" vertical="center" wrapText="1"/>
    </xf>
    <xf borderId="3" fillId="0" fontId="26" numFmtId="49" xfId="0" applyAlignment="1" applyBorder="1" applyFont="1" applyNumberFormat="1">
      <alignment shrinkToFit="0" vertical="center" wrapText="1"/>
    </xf>
    <xf borderId="3" fillId="0" fontId="26" numFmtId="41" xfId="0" applyAlignment="1" applyBorder="1" applyFont="1" applyNumberFormat="1">
      <alignment horizontal="right" readingOrder="0"/>
    </xf>
    <xf borderId="0" fillId="0" fontId="26" numFmtId="41" xfId="0" applyAlignment="1" applyFont="1" applyNumberFormat="1">
      <alignment horizontal="right"/>
    </xf>
    <xf borderId="3" fillId="0" fontId="30" numFmtId="3" xfId="0" applyAlignment="1" applyBorder="1" applyFont="1" applyNumberFormat="1">
      <alignment horizontal="right" vertical="center"/>
    </xf>
    <xf borderId="0" fillId="0" fontId="30" numFmtId="41" xfId="0" applyAlignment="1" applyFont="1" applyNumberFormat="1">
      <alignment horizontal="right" readingOrder="0" vertical="center"/>
    </xf>
    <xf borderId="0" fillId="0" fontId="32" numFmtId="3" xfId="0" applyAlignment="1" applyFont="1" applyNumberFormat="1">
      <alignment horizontal="right" shrinkToFit="0" vertical="top" wrapText="0"/>
    </xf>
    <xf borderId="0" fillId="0" fontId="32" numFmtId="41" xfId="0" applyAlignment="1" applyFont="1" applyNumberFormat="1">
      <alignment horizontal="right" readingOrder="0" shrinkToFit="0" vertical="top" wrapText="0"/>
    </xf>
    <xf borderId="0" fillId="0" fontId="31" numFmtId="49" xfId="0" applyAlignment="1" applyFont="1" applyNumberFormat="1">
      <alignment readingOrder="0" shrinkToFit="0" vertical="center" wrapText="1"/>
    </xf>
    <xf borderId="0" fillId="0" fontId="31" numFmtId="0" xfId="0" applyFont="1"/>
    <xf borderId="0" fillId="0" fontId="31" numFmtId="0" xfId="0" applyAlignment="1" applyFont="1">
      <alignment readingOrder="0"/>
    </xf>
    <xf borderId="3" fillId="0" fontId="26" numFmtId="41" xfId="0" applyAlignment="1" applyBorder="1" applyFont="1" applyNumberFormat="1">
      <alignment horizontal="right"/>
    </xf>
    <xf borderId="0" fillId="0" fontId="26" numFmtId="3" xfId="0" applyAlignment="1" applyFont="1" applyNumberFormat="1">
      <alignment horizontal="right" readingOrder="0" shrinkToFit="0" vertical="top" wrapText="0"/>
    </xf>
    <xf borderId="0" fillId="0" fontId="26" numFmtId="41" xfId="0" applyAlignment="1" applyFont="1" applyNumberFormat="1">
      <alignment horizontal="right" readingOrder="0" shrinkToFit="0" vertical="top" wrapText="0"/>
    </xf>
    <xf borderId="0" fillId="0" fontId="30" numFmtId="41" xfId="0" applyAlignment="1" applyFont="1" applyNumberFormat="1">
      <alignment horizontal="right" readingOrder="0" shrinkToFit="0" vertical="top" wrapText="0"/>
    </xf>
    <xf borderId="0" fillId="0" fontId="26" numFmtId="41" xfId="0" applyAlignment="1" applyFont="1" applyNumberFormat="1">
      <alignment horizontal="right" shrinkToFit="0" vertical="top" wrapText="0"/>
    </xf>
    <xf borderId="3" fillId="0" fontId="12" numFmtId="4" xfId="0" applyAlignment="1" applyBorder="1" applyFont="1" applyNumberFormat="1">
      <alignment horizontal="left" readingOrder="0" shrinkToFit="0" vertical="center" wrapText="1"/>
    </xf>
    <xf borderId="0" fillId="0" fontId="12" numFmtId="4" xfId="0" applyAlignment="1" applyFont="1" applyNumberFormat="1">
      <alignment shrinkToFit="0" vertical="center" wrapText="1"/>
    </xf>
    <xf borderId="0" fillId="0" fontId="12" numFmtId="41" xfId="0" applyAlignment="1" applyFont="1" applyNumberFormat="1">
      <alignment horizontal="left" shrinkToFit="0" vertical="top" wrapText="0"/>
    </xf>
    <xf borderId="0" fillId="2" fontId="33" numFmtId="0" xfId="0" applyAlignment="1" applyFont="1">
      <alignment horizontal="center" readingOrder="0" shrinkToFit="0" wrapText="1"/>
    </xf>
    <xf borderId="3" fillId="0" fontId="7" numFmtId="3" xfId="0" applyAlignment="1" applyBorder="1" applyFont="1" applyNumberFormat="1">
      <alignment horizontal="right" readingOrder="0" vertical="center"/>
    </xf>
    <xf borderId="0" fillId="0" fontId="10" numFmtId="3" xfId="0" applyAlignment="1" applyFont="1" applyNumberFormat="1">
      <alignment horizontal="right" readingOrder="0" shrinkToFit="0" vertical="top" wrapText="0"/>
    </xf>
    <xf borderId="0" fillId="0" fontId="10" numFmtId="3" xfId="0" applyAlignment="1" applyFont="1" applyNumberFormat="1">
      <alignment horizontal="right" readingOrder="0"/>
    </xf>
    <xf borderId="0" fillId="0" fontId="28" numFmtId="49" xfId="0" applyAlignment="1" applyFont="1" applyNumberFormat="1">
      <alignment readingOrder="0" shrinkToFit="0" vertical="center" wrapText="1"/>
    </xf>
    <xf borderId="0" fillId="0" fontId="18" numFmtId="49" xfId="0" applyAlignment="1" applyFont="1" applyNumberFormat="1">
      <alignment readingOrder="0" shrinkToFit="0" vertical="center" wrapText="1"/>
    </xf>
    <xf borderId="0" fillId="0" fontId="24" numFmtId="3" xfId="0" applyFont="1" applyNumberFormat="1"/>
    <xf borderId="3" fillId="0" fontId="12" numFmtId="49" xfId="0" applyAlignment="1" applyBorder="1" applyFont="1" applyNumberFormat="1">
      <alignment horizontal="center" shrinkToFit="0" vertical="center" wrapText="1"/>
    </xf>
    <xf borderId="3" fillId="0" fontId="12" numFmtId="49" xfId="0" applyAlignment="1" applyBorder="1" applyFont="1" applyNumberFormat="1">
      <alignment shrinkToFit="0" vertical="center" wrapText="1"/>
    </xf>
    <xf borderId="3" fillId="0" fontId="12" numFmtId="0" xfId="0" applyAlignment="1" applyBorder="1" applyFont="1">
      <alignment readingOrder="0"/>
    </xf>
    <xf borderId="3" fillId="0" fontId="19" numFmtId="3" xfId="0" applyAlignment="1" applyBorder="1" applyFont="1" applyNumberFormat="1">
      <alignment horizontal="right" vertical="center"/>
    </xf>
    <xf borderId="0" fillId="0" fontId="24" numFmtId="41" xfId="0" applyAlignment="1" applyFont="1" applyNumberFormat="1">
      <alignment horizontal="right" readingOrder="0" shrinkToFit="0" vertical="top" wrapText="0"/>
    </xf>
    <xf borderId="0" fillId="0" fontId="34" numFmtId="49" xfId="0" applyAlignment="1" applyFont="1" applyNumberFormat="1">
      <alignment vertical="bottom"/>
    </xf>
    <xf borderId="0" fillId="0" fontId="10" numFmtId="49" xfId="0" applyAlignment="1" applyFont="1" applyNumberFormat="1">
      <alignment readingOrder="0" shrinkToFit="0" vertical="center" wrapText="1"/>
    </xf>
    <xf borderId="3" fillId="0" fontId="7" numFmtId="49" xfId="0" applyAlignment="1" applyBorder="1" applyFont="1" applyNumberFormat="1">
      <alignment horizontal="left" readingOrder="0"/>
    </xf>
    <xf borderId="0" fillId="0" fontId="10" numFmtId="41" xfId="0" applyAlignment="1" applyFont="1" applyNumberFormat="1">
      <alignment horizontal="left" readingOrder="0" shrinkToFit="0" vertical="top" wrapText="0"/>
    </xf>
    <xf borderId="0" fillId="0" fontId="10" numFmtId="41" xfId="0" applyAlignment="1" applyFont="1" applyNumberFormat="1">
      <alignment readingOrder="0"/>
    </xf>
    <xf borderId="0" fillId="0" fontId="10" numFmtId="41" xfId="0" applyFont="1" applyNumberFormat="1"/>
    <xf borderId="0" fillId="0" fontId="24" numFmtId="41" xfId="0" applyAlignment="1" applyFont="1" applyNumberFormat="1">
      <alignment readingOrder="0"/>
    </xf>
    <xf borderId="3" fillId="0" fontId="35" numFmtId="49" xfId="0" applyAlignment="1" applyBorder="1" applyFont="1" applyNumberFormat="1">
      <alignment horizontal="left" readingOrder="0" shrinkToFit="0" vertical="center" wrapText="1"/>
    </xf>
    <xf borderId="0" fillId="0" fontId="12" numFmtId="49" xfId="0" applyAlignment="1" applyFont="1" applyNumberFormat="1">
      <alignment horizontal="center" shrinkToFit="0" vertical="center" wrapText="1"/>
    </xf>
    <xf borderId="3" fillId="0" fontId="7" numFmtId="164" xfId="0" applyAlignment="1" applyBorder="1" applyFont="1" applyNumberFormat="1">
      <alignment horizontal="center" readingOrder="0" vertical="center"/>
    </xf>
    <xf borderId="0" fillId="0" fontId="18" numFmtId="164" xfId="0" applyAlignment="1" applyFont="1" applyNumberFormat="1">
      <alignment horizontal="center" readingOrder="0"/>
    </xf>
    <xf borderId="0" fillId="0" fontId="10" numFmtId="173" xfId="0" applyFont="1" applyNumberFormat="1"/>
    <xf borderId="3" fillId="0" fontId="7" numFmtId="10" xfId="0" applyAlignment="1" applyBorder="1" applyFont="1" applyNumberFormat="1">
      <alignment horizontal="right" readingOrder="0" vertical="center"/>
    </xf>
    <xf borderId="0" fillId="0" fontId="10" numFmtId="10" xfId="0" applyAlignment="1" applyFont="1" applyNumberFormat="1">
      <alignment horizontal="right" readingOrder="0" shrinkToFit="0" vertical="top" wrapText="0"/>
    </xf>
    <xf borderId="3" fillId="0" fontId="12" numFmtId="49" xfId="0" applyAlignment="1" applyBorder="1" applyFont="1" applyNumberFormat="1">
      <alignment horizontal="center" readingOrder="0" shrinkToFit="0" vertical="center" wrapText="0"/>
    </xf>
    <xf borderId="0" fillId="2" fontId="15" numFmtId="166" xfId="0" applyAlignment="1" applyFont="1" applyNumberFormat="1">
      <alignment horizontal="right" readingOrder="0" shrinkToFit="0" vertical="center" wrapText="1"/>
    </xf>
    <xf borderId="10" fillId="2" fontId="36" numFmtId="0" xfId="0" applyAlignment="1" applyBorder="1" applyFont="1">
      <alignment horizontal="center" readingOrder="0" shrinkToFit="0" vertical="center" wrapText="1"/>
    </xf>
    <xf borderId="1" fillId="2" fontId="36" numFmtId="0" xfId="0" applyAlignment="1" applyBorder="1" applyFont="1">
      <alignment horizontal="center" readingOrder="0" shrinkToFit="0" vertical="center" wrapText="1"/>
    </xf>
    <xf borderId="2" fillId="2" fontId="36" numFmtId="0" xfId="0" applyAlignment="1" applyBorder="1" applyFont="1">
      <alignment horizontal="center" readingOrder="0" shrinkToFit="0" vertical="center" wrapText="1"/>
    </xf>
    <xf borderId="12" fillId="0" fontId="19" numFmtId="49" xfId="0" applyAlignment="1" applyBorder="1" applyFont="1" applyNumberFormat="1">
      <alignment readingOrder="0" shrinkToFit="0" wrapText="1"/>
    </xf>
    <xf borderId="12" fillId="0" fontId="19" numFmtId="0" xfId="0" applyAlignment="1" applyBorder="1" applyFont="1">
      <alignment horizontal="left" readingOrder="0" vertical="center"/>
    </xf>
    <xf borderId="12" fillId="0" fontId="19" numFmtId="164" xfId="0" applyAlignment="1" applyBorder="1" applyFont="1" applyNumberFormat="1">
      <alignment horizontal="right" readingOrder="0"/>
    </xf>
    <xf borderId="0" fillId="0" fontId="17" numFmtId="164" xfId="0" applyAlignment="1" applyFont="1" applyNumberFormat="1">
      <alignment horizontal="left" readingOrder="0" vertical="center"/>
    </xf>
    <xf borderId="0" fillId="0" fontId="17" numFmtId="164" xfId="0" applyAlignment="1" applyFont="1" applyNumberFormat="1">
      <alignment horizontal="right" readingOrder="0"/>
    </xf>
    <xf borderId="4" fillId="2" fontId="37" numFmtId="49" xfId="0" applyAlignment="1" applyBorder="1" applyFont="1" applyNumberFormat="1">
      <alignment horizontal="center" readingOrder="0" shrinkToFit="0" vertical="center" wrapText="0"/>
    </xf>
    <xf borderId="6" fillId="2" fontId="37" numFmtId="49" xfId="0" applyAlignment="1" applyBorder="1" applyFont="1" applyNumberFormat="1">
      <alignment horizontal="center" readingOrder="0" shrinkToFit="0" vertical="center" wrapText="0"/>
    </xf>
    <xf borderId="6" fillId="2" fontId="37" numFmtId="49" xfId="0" applyAlignment="1" applyBorder="1" applyFont="1" applyNumberFormat="1">
      <alignment horizontal="center" readingOrder="0" shrinkToFit="0" vertical="center" wrapText="1"/>
    </xf>
    <xf borderId="11" fillId="2" fontId="22" numFmtId="0" xfId="0" applyAlignment="1" applyBorder="1" applyFont="1">
      <alignment horizontal="center" readingOrder="0" shrinkToFit="0" vertical="center" wrapText="1"/>
    </xf>
    <xf borderId="8" fillId="2" fontId="22" numFmtId="0" xfId="0" applyAlignment="1" applyBorder="1" applyFont="1">
      <alignment horizontal="center" readingOrder="0" shrinkToFit="0" vertical="center" wrapText="1"/>
    </xf>
    <xf borderId="0" fillId="0" fontId="7" numFmtId="9" xfId="0" applyAlignment="1" applyFont="1" applyNumberFormat="1">
      <alignment horizontal="right" readingOrder="0"/>
    </xf>
    <xf borderId="0" fillId="0" fontId="7" numFmtId="49" xfId="0" applyAlignment="1" applyFont="1" applyNumberFormat="1">
      <alignment horizontal="left" readingOrder="0" vertical="center"/>
    </xf>
    <xf borderId="0" fillId="0" fontId="7" numFmtId="49" xfId="0" applyAlignment="1" applyFont="1" applyNumberFormat="1">
      <alignment horizontal="left" readingOrder="0" shrinkToFit="0" vertical="center" wrapText="1"/>
    </xf>
    <xf borderId="9" fillId="0" fontId="19" numFmtId="49" xfId="0" applyAlignment="1" applyBorder="1" applyFont="1" applyNumberFormat="1">
      <alignment readingOrder="0" shrinkToFit="0" vertical="top" wrapText="1"/>
    </xf>
    <xf borderId="9" fillId="0" fontId="17" numFmtId="9" xfId="0" applyAlignment="1" applyBorder="1" applyFont="1" applyNumberFormat="1">
      <alignment horizontal="right" readingOrder="0"/>
    </xf>
    <xf borderId="0" fillId="2" fontId="14" numFmtId="164" xfId="0" applyAlignment="1" applyFont="1" applyNumberFormat="1">
      <alignment horizontal="left" readingOrder="0"/>
    </xf>
    <xf borderId="13" fillId="0" fontId="10" numFmtId="0" xfId="0" applyBorder="1" applyFont="1"/>
    <xf borderId="13" fillId="0" fontId="10" numFmtId="9" xfId="0" applyAlignment="1" applyBorder="1" applyFont="1" applyNumberFormat="1">
      <alignment horizontal="center" readingOrder="0" vertical="center"/>
    </xf>
    <xf borderId="13" fillId="0" fontId="7" numFmtId="9" xfId="0" applyAlignment="1" applyBorder="1" applyFont="1" applyNumberFormat="1">
      <alignment horizontal="center" readingOrder="0" vertical="center"/>
    </xf>
    <xf borderId="13" fillId="0" fontId="7" numFmtId="0" xfId="0" applyAlignment="1" applyBorder="1" applyFont="1">
      <alignment horizontal="center" readingOrder="0" vertical="center"/>
    </xf>
    <xf borderId="13" fillId="0" fontId="7" numFmtId="0" xfId="0" applyAlignment="1" applyBorder="1" applyFont="1">
      <alignment horizontal="center" readingOrder="0" shrinkToFit="0" vertical="center" wrapText="1"/>
    </xf>
    <xf borderId="13" fillId="0" fontId="20" numFmtId="0" xfId="0" applyBorder="1" applyFont="1"/>
    <xf borderId="0" fillId="0" fontId="7" numFmtId="0" xfId="0" applyAlignment="1" applyFont="1">
      <alignment horizontal="center" readingOrder="0" shrinkToFit="0" vertical="center" wrapText="1"/>
    </xf>
    <xf borderId="0" fillId="0" fontId="7" numFmtId="0" xfId="0" applyAlignment="1" applyFont="1">
      <alignment horizontal="center" readingOrder="0" vertical="center"/>
    </xf>
    <xf borderId="0" fillId="0" fontId="28" numFmtId="3" xfId="0" applyAlignment="1" applyFont="1" applyNumberFormat="1">
      <alignment horizontal="center" readingOrder="0" vertical="center"/>
    </xf>
    <xf borderId="0" fillId="0" fontId="28" numFmtId="0" xfId="0" applyAlignment="1" applyFont="1">
      <alignment horizontal="center" readingOrder="0" vertical="center"/>
    </xf>
    <xf borderId="0" fillId="0" fontId="10" numFmtId="0" xfId="0" applyAlignment="1" applyFont="1">
      <alignment horizontal="center"/>
    </xf>
    <xf borderId="13" fillId="0" fontId="7" numFmtId="49" xfId="0" applyAlignment="1" applyBorder="1" applyFont="1" applyNumberFormat="1">
      <alignment readingOrder="0" shrinkToFit="0" wrapText="1"/>
    </xf>
    <xf borderId="13" fillId="0" fontId="7" numFmtId="0" xfId="0" applyAlignment="1" applyBorder="1" applyFont="1">
      <alignment horizontal="left" readingOrder="0" vertical="center"/>
    </xf>
    <xf borderId="0" fillId="0" fontId="7" numFmtId="49" xfId="0" applyAlignment="1" applyFont="1" applyNumberFormat="1">
      <alignment horizontal="center" readingOrder="0" shrinkToFit="0" vertical="center" wrapText="1"/>
    </xf>
    <xf borderId="0" fillId="0" fontId="7" numFmtId="164" xfId="0" applyAlignment="1" applyFont="1" applyNumberFormat="1">
      <alignment horizontal="left" readingOrder="0" shrinkToFit="0" vertical="center" wrapText="1"/>
    </xf>
    <xf borderId="0" fillId="0" fontId="7" numFmtId="164" xfId="0" applyAlignment="1" applyFont="1" applyNumberFormat="1">
      <alignment horizontal="center" readingOrder="0"/>
    </xf>
    <xf borderId="0" fillId="0" fontId="10" numFmtId="49" xfId="0" applyAlignment="1" applyFont="1" applyNumberFormat="1">
      <alignment horizontal="center" readingOrder="0" shrinkToFit="0" vertical="center" wrapText="1"/>
    </xf>
    <xf borderId="13" fillId="0" fontId="7" numFmtId="9" xfId="0" applyAlignment="1" applyBorder="1" applyFont="1" applyNumberFormat="1">
      <alignment horizontal="center" readingOrder="0" shrinkToFit="0" vertical="center" wrapText="1"/>
    </xf>
    <xf borderId="13" fillId="0" fontId="7" numFmtId="49" xfId="0" applyAlignment="1" applyBorder="1" applyFont="1" applyNumberFormat="1">
      <alignment readingOrder="0" shrinkToFit="0" vertical="top" wrapText="1"/>
    </xf>
    <xf borderId="9" fillId="0" fontId="7" numFmtId="168" xfId="0" applyAlignment="1" applyBorder="1" applyFont="1" applyNumberFormat="1">
      <alignment horizontal="center" readingOrder="0" vertical="center"/>
    </xf>
    <xf borderId="0" fillId="0" fontId="7" numFmtId="168" xfId="0" applyAlignment="1" applyFont="1" applyNumberFormat="1">
      <alignment horizontal="center" readingOrder="0" vertical="center"/>
    </xf>
    <xf borderId="0" fillId="0" fontId="7" numFmtId="168" xfId="0" applyAlignment="1" applyFont="1" applyNumberFormat="1">
      <alignment horizontal="center" readingOrder="0" shrinkToFit="0" vertical="center" wrapText="1"/>
    </xf>
    <xf borderId="0" fillId="0" fontId="17" numFmtId="164" xfId="0" applyAlignment="1" applyFont="1" applyNumberFormat="1">
      <alignment horizontal="center" readingOrder="0"/>
    </xf>
    <xf borderId="0" fillId="0" fontId="7" numFmtId="9" xfId="0" applyAlignment="1" applyFont="1" applyNumberFormat="1">
      <alignment horizontal="center" readingOrder="0" shrinkToFit="0" vertical="center" wrapText="1"/>
    </xf>
    <xf borderId="0" fillId="0" fontId="28" numFmtId="49" xfId="0" applyAlignment="1" applyFont="1" applyNumberFormat="1">
      <alignment horizontal="center" readingOrder="0" shrinkToFit="0" vertical="center" wrapText="0"/>
    </xf>
    <xf borderId="0" fillId="0" fontId="28" numFmtId="49" xfId="0" applyAlignment="1" applyFont="1" applyNumberFormat="1">
      <alignment horizontal="center" readingOrder="0" shrinkToFit="0" vertical="center" wrapText="1"/>
    </xf>
    <xf borderId="0" fillId="0" fontId="7" numFmtId="168" xfId="0" applyAlignment="1" applyFont="1" applyNumberFormat="1">
      <alignment horizontal="center"/>
    </xf>
    <xf borderId="0" fillId="0" fontId="7" numFmtId="168" xfId="0" applyAlignment="1" applyFont="1" applyNumberFormat="1">
      <alignment horizontal="center" shrinkToFit="0" wrapText="1"/>
    </xf>
    <xf borderId="0" fillId="0" fontId="7" numFmtId="0" xfId="0" applyAlignment="1" applyFont="1">
      <alignment horizontal="left" readingOrder="0" shrinkToFit="0" vertical="center" wrapText="1"/>
    </xf>
    <xf borderId="0" fillId="4" fontId="6" numFmtId="168" xfId="0" applyFont="1" applyNumberFormat="1"/>
    <xf borderId="0" fillId="0" fontId="28" numFmtId="49" xfId="0" applyAlignment="1" applyFont="1" applyNumberFormat="1">
      <alignment shrinkToFit="0" vertical="center" wrapText="1"/>
    </xf>
    <xf borderId="0" fillId="0" fontId="10" numFmtId="49" xfId="0" applyAlignment="1" applyFont="1" applyNumberFormat="1">
      <alignment horizontal="center" shrinkToFit="0" vertical="top" wrapText="0"/>
    </xf>
    <xf borderId="0" fillId="0" fontId="10" numFmtId="49" xfId="0" applyAlignment="1" applyFont="1" applyNumberFormat="1">
      <alignment horizontal="center" shrinkToFit="0" vertical="top" wrapText="1"/>
    </xf>
    <xf borderId="0" fillId="2" fontId="15" numFmtId="49" xfId="0" applyAlignment="1" applyFont="1" applyNumberFormat="1">
      <alignment shrinkToFit="0" vertical="center" wrapText="1"/>
    </xf>
    <xf borderId="0" fillId="2" fontId="15" numFmtId="49" xfId="0" applyAlignment="1" applyFont="1" applyNumberFormat="1">
      <alignment readingOrder="0" shrinkToFit="0" vertical="center" wrapText="1"/>
    </xf>
    <xf borderId="0" fillId="2" fontId="15" numFmtId="49" xfId="0" applyAlignment="1" applyFont="1" applyNumberFormat="1">
      <alignment horizontal="center" shrinkToFit="0" vertical="center" wrapText="1"/>
    </xf>
    <xf borderId="0" fillId="2" fontId="36" numFmtId="49" xfId="0" applyAlignment="1" applyFont="1" applyNumberFormat="1">
      <alignment shrinkToFit="0" vertical="center" wrapText="1"/>
    </xf>
    <xf borderId="0" fillId="2" fontId="36" numFmtId="49" xfId="0" applyAlignment="1" applyFont="1" applyNumberFormat="1">
      <alignment readingOrder="0" shrinkToFit="0" vertical="center" wrapText="1"/>
    </xf>
    <xf borderId="0" fillId="2" fontId="3" numFmtId="49" xfId="0" applyAlignment="1" applyFont="1" applyNumberFormat="1">
      <alignment horizontal="left" readingOrder="0" shrinkToFit="0" vertical="center" wrapText="1"/>
    </xf>
    <xf borderId="0" fillId="2" fontId="36" numFmtId="49" xfId="0" applyAlignment="1" applyFont="1" applyNumberFormat="1">
      <alignment horizontal="center" readingOrder="0" shrinkToFit="0" vertical="top" wrapText="0"/>
    </xf>
    <xf borderId="0" fillId="2" fontId="36" numFmtId="49" xfId="0" applyAlignment="1" applyFont="1" applyNumberFormat="1">
      <alignment horizontal="center" readingOrder="0" shrinkToFit="0" vertical="top" wrapText="1"/>
    </xf>
    <xf borderId="0" fillId="2" fontId="36" numFmtId="49" xfId="0" applyAlignment="1" applyFont="1" applyNumberFormat="1">
      <alignment horizontal="center" readingOrder="0" shrinkToFit="0" vertical="center" wrapText="1"/>
    </xf>
    <xf borderId="0" fillId="2" fontId="36" numFmtId="49" xfId="0" applyAlignment="1" applyFont="1" applyNumberFormat="1">
      <alignment horizontal="center" shrinkToFit="0" vertical="center" wrapText="1"/>
    </xf>
    <xf borderId="0" fillId="0" fontId="28" numFmtId="49" xfId="0" applyAlignment="1" applyFont="1" applyNumberFormat="1">
      <alignment horizontal="left" readingOrder="0" shrinkToFit="0" vertical="center" wrapText="1"/>
    </xf>
    <xf borderId="0" fillId="0" fontId="7" numFmtId="168" xfId="0" applyAlignment="1" applyFont="1" applyNumberFormat="1">
      <alignment horizontal="right" vertical="top"/>
    </xf>
    <xf borderId="0" fillId="0" fontId="7" numFmtId="174" xfId="0" applyAlignment="1" applyFont="1" applyNumberFormat="1">
      <alignment horizontal="center" shrinkToFit="0" wrapText="1"/>
    </xf>
    <xf borderId="0" fillId="0" fontId="7" numFmtId="168" xfId="0" applyAlignment="1" applyFont="1" applyNumberFormat="1">
      <alignment horizontal="right" shrinkToFit="0" wrapText="1"/>
    </xf>
    <xf borderId="0" fillId="0" fontId="7" numFmtId="175" xfId="0" applyAlignment="1" applyFont="1" applyNumberFormat="1">
      <alignment horizontal="right" vertical="top"/>
    </xf>
    <xf borderId="0" fillId="0" fontId="7" numFmtId="176" xfId="0" applyAlignment="1" applyFont="1" applyNumberFormat="1">
      <alignment horizontal="center" shrinkToFit="0" wrapText="1"/>
    </xf>
    <xf borderId="0" fillId="0" fontId="7" numFmtId="168" xfId="0" applyAlignment="1" applyFont="1" applyNumberFormat="1">
      <alignment horizontal="right" shrinkToFit="0" vertical="top" wrapText="1"/>
    </xf>
    <xf borderId="12" fillId="0" fontId="28" numFmtId="49" xfId="0" applyAlignment="1" applyBorder="1" applyFont="1" applyNumberFormat="1">
      <alignment readingOrder="0" shrinkToFit="0" vertical="center" wrapText="1"/>
    </xf>
    <xf borderId="12" fillId="0" fontId="28" numFmtId="49" xfId="0" applyAlignment="1" applyBorder="1" applyFont="1" applyNumberFormat="1">
      <alignment horizontal="left" readingOrder="0" shrinkToFit="0" vertical="center" wrapText="1"/>
    </xf>
    <xf borderId="12" fillId="0" fontId="20" numFmtId="0" xfId="0" applyBorder="1" applyFont="1"/>
    <xf borderId="12" fillId="0" fontId="7" numFmtId="168" xfId="0" applyAlignment="1" applyBorder="1" applyFont="1" applyNumberFormat="1">
      <alignment horizontal="right" vertical="top"/>
    </xf>
    <xf borderId="0" fillId="0" fontId="12" numFmtId="49" xfId="0" applyAlignment="1" applyFont="1" applyNumberFormat="1">
      <alignment readingOrder="0" shrinkToFit="0" vertical="center" wrapText="0"/>
    </xf>
    <xf borderId="0" fillId="0" fontId="7" numFmtId="177" xfId="0" applyAlignment="1" applyFont="1" applyNumberFormat="1">
      <alignment horizontal="right" readingOrder="0"/>
    </xf>
    <xf borderId="0" fillId="4" fontId="7" numFmtId="177" xfId="0" applyAlignment="1" applyFont="1" applyNumberFormat="1">
      <alignment horizontal="right" readingOrder="0"/>
    </xf>
    <xf borderId="12" fillId="0" fontId="19" numFmtId="49" xfId="0" applyAlignment="1" applyBorder="1" applyFont="1" applyNumberFormat="1">
      <alignment readingOrder="0" shrinkToFit="0" vertical="top" wrapText="1"/>
    </xf>
    <xf borderId="12" fillId="4" fontId="7" numFmtId="164" xfId="0" applyAlignment="1" applyBorder="1" applyFont="1" applyNumberFormat="1">
      <alignment horizontal="right" readingOrder="0"/>
    </xf>
    <xf borderId="12" fillId="0" fontId="7" numFmtId="164" xfId="0" applyAlignment="1" applyBorder="1" applyFont="1" applyNumberFormat="1">
      <alignment horizontal="right" readingOrder="0"/>
    </xf>
    <xf borderId="0" fillId="2" fontId="37" numFmtId="49" xfId="0" applyAlignment="1" applyFont="1" applyNumberFormat="1">
      <alignment horizontal="left" readingOrder="0" shrinkToFit="0" vertical="bottom" wrapText="0"/>
    </xf>
    <xf borderId="10" fillId="2" fontId="22" numFmtId="9" xfId="0" applyAlignment="1" applyBorder="1" applyFont="1" applyNumberFormat="1">
      <alignment horizontal="center" readingOrder="0" shrinkToFit="0" vertical="center" wrapText="1"/>
    </xf>
    <xf borderId="1" fillId="2" fontId="22" numFmtId="9" xfId="0" applyAlignment="1" applyBorder="1" applyFont="1" applyNumberFormat="1">
      <alignment horizontal="center" readingOrder="0" shrinkToFit="0" vertical="center" wrapText="1"/>
    </xf>
    <xf borderId="4" fillId="2" fontId="22" numFmtId="0" xfId="0" applyAlignment="1" applyBorder="1" applyFont="1">
      <alignment horizontal="center" readingOrder="0" shrinkToFit="0" vertical="center" wrapText="1"/>
    </xf>
    <xf borderId="14" fillId="2" fontId="22" numFmtId="0" xfId="0" applyAlignment="1" applyBorder="1" applyFont="1">
      <alignment horizontal="center" readingOrder="0" shrinkToFit="0" vertical="center" wrapText="1"/>
    </xf>
    <xf borderId="15" fillId="0" fontId="20" numFmtId="0" xfId="0" applyBorder="1" applyFont="1"/>
    <xf borderId="16" fillId="2" fontId="22" numFmtId="0" xfId="0" applyAlignment="1" applyBorder="1" applyFont="1">
      <alignment horizontal="center" readingOrder="0" shrinkToFit="0" vertical="center" wrapText="1"/>
    </xf>
    <xf borderId="0" fillId="0" fontId="7" numFmtId="49" xfId="0" applyAlignment="1" applyFont="1" applyNumberFormat="1">
      <alignment horizontal="left" readingOrder="0" shrinkToFit="0" wrapText="1"/>
    </xf>
    <xf borderId="17" fillId="0" fontId="19" numFmtId="49" xfId="0" applyAlignment="1" applyBorder="1" applyFont="1" applyNumberFormat="1">
      <alignment readingOrder="0" shrinkToFit="0" vertical="top" wrapText="1"/>
    </xf>
    <xf borderId="17" fillId="0" fontId="20" numFmtId="0" xfId="0" applyBorder="1" applyFont="1"/>
    <xf borderId="17" fillId="0" fontId="7" numFmtId="164" xfId="0" applyAlignment="1" applyBorder="1" applyFont="1" applyNumberFormat="1">
      <alignment horizontal="right" readingOrder="0"/>
    </xf>
    <xf borderId="0" fillId="4" fontId="7" numFmtId="164" xfId="0" applyAlignment="1" applyFont="1" applyNumberFormat="1">
      <alignment horizontal="right" readingOrder="0" vertical="center"/>
    </xf>
    <xf borderId="0" fillId="0" fontId="10" numFmtId="49" xfId="0" applyAlignment="1" applyFont="1" applyNumberFormat="1">
      <alignment horizontal="right" readingOrder="0" shrinkToFit="0" vertical="center" wrapText="0"/>
    </xf>
    <xf borderId="0" fillId="0" fontId="10" numFmtId="49" xfId="0" applyAlignment="1" applyFont="1" applyNumberFormat="1">
      <alignment horizontal="right" readingOrder="0" shrinkToFit="0" vertical="center" wrapText="1"/>
    </xf>
    <xf borderId="4" fillId="2" fontId="5" numFmtId="49" xfId="0" applyAlignment="1" applyBorder="1" applyFont="1" applyNumberFormat="1">
      <alignment horizontal="center" readingOrder="0" shrinkToFit="0" vertical="center" wrapText="0"/>
    </xf>
    <xf borderId="6" fillId="2" fontId="5" numFmtId="49" xfId="0" applyAlignment="1" applyBorder="1" applyFont="1" applyNumberFormat="1">
      <alignment horizontal="center" readingOrder="0" shrinkToFit="0" vertical="center" wrapText="0"/>
    </xf>
    <xf borderId="11" fillId="2" fontId="22" numFmtId="0" xfId="0" applyAlignment="1" applyBorder="1" applyFont="1">
      <alignment horizontal="center" readingOrder="0" shrinkToFit="0" textRotation="90" vertical="center" wrapText="1"/>
    </xf>
    <xf borderId="7" fillId="2" fontId="22" numFmtId="0" xfId="0" applyAlignment="1" applyBorder="1" applyFont="1">
      <alignment horizontal="center" readingOrder="0" shrinkToFit="0" textRotation="90" vertical="center" wrapText="1"/>
    </xf>
    <xf borderId="7" fillId="2" fontId="22" numFmtId="9" xfId="0" applyAlignment="1" applyBorder="1" applyFont="1" applyNumberFormat="1">
      <alignment horizontal="center" readingOrder="0" shrinkToFit="0" textRotation="90" vertical="center" wrapText="1"/>
    </xf>
    <xf borderId="8" fillId="2" fontId="22" numFmtId="9" xfId="0" applyAlignment="1" applyBorder="1" applyFont="1" applyNumberFormat="1">
      <alignment horizontal="center" readingOrder="0" shrinkToFit="0" textRotation="90" vertical="center" wrapText="1"/>
    </xf>
    <xf borderId="5" fillId="2" fontId="5" numFmtId="49" xfId="0" applyAlignment="1" applyBorder="1" applyFont="1" applyNumberFormat="1">
      <alignment horizontal="center" readingOrder="0" shrinkToFit="0" vertical="center" wrapText="0"/>
    </xf>
    <xf borderId="18" fillId="2" fontId="5" numFmtId="49" xfId="0" applyAlignment="1" applyBorder="1" applyFont="1" applyNumberFormat="1">
      <alignment horizontal="center" readingOrder="0" shrinkToFit="0" vertical="center" wrapText="1"/>
    </xf>
    <xf borderId="14" fillId="2" fontId="5" numFmtId="49" xfId="0" applyAlignment="1" applyBorder="1" applyFont="1" applyNumberFormat="1">
      <alignment horizontal="center" readingOrder="0" shrinkToFit="0" vertical="center" wrapText="0"/>
    </xf>
    <xf borderId="14" fillId="0" fontId="20" numFmtId="0" xfId="0" applyBorder="1" applyFont="1"/>
    <xf borderId="16" fillId="2" fontId="5" numFmtId="49" xfId="0" applyAlignment="1" applyBorder="1" applyFont="1" applyNumberFormat="1">
      <alignment horizontal="center" readingOrder="0" shrinkToFit="0" vertical="center" wrapText="1"/>
    </xf>
    <xf borderId="0" fillId="2" fontId="14" numFmtId="178" xfId="0" applyAlignment="1" applyFont="1" applyNumberFormat="1">
      <alignment horizontal="center" readingOrder="0"/>
    </xf>
    <xf borderId="0" fillId="0" fontId="7" numFmtId="168" xfId="0" applyAlignment="1" applyFont="1" applyNumberFormat="1">
      <alignment horizontal="right" vertical="bottom"/>
    </xf>
    <xf borderId="0" fillId="0" fontId="6" numFmtId="164" xfId="0" applyAlignment="1" applyFont="1" applyNumberFormat="1">
      <alignment vertical="bottom"/>
    </xf>
    <xf borderId="0" fillId="0" fontId="7" numFmtId="164" xfId="0" applyAlignment="1" applyFont="1" applyNumberFormat="1">
      <alignment vertical="bottom"/>
    </xf>
    <xf borderId="3" fillId="0" fontId="7" numFmtId="49" xfId="0" applyAlignment="1" applyBorder="1" applyFont="1" applyNumberFormat="1">
      <alignment vertical="bottom"/>
    </xf>
    <xf borderId="3" fillId="0" fontId="19" numFmtId="49" xfId="0" applyAlignment="1" applyBorder="1" applyFont="1" applyNumberFormat="1">
      <alignment vertical="bottom"/>
    </xf>
    <xf borderId="3" fillId="0" fontId="19" numFmtId="168" xfId="0" applyAlignment="1" applyBorder="1" applyFont="1" applyNumberFormat="1">
      <alignment horizontal="right" vertical="bottom"/>
    </xf>
    <xf borderId="0" fillId="0" fontId="19" numFmtId="164" xfId="0" applyFont="1" applyNumberFormat="1"/>
    <xf borderId="0" fillId="0" fontId="10" numFmtId="49" xfId="0" applyAlignment="1" applyFont="1" applyNumberFormat="1">
      <alignment horizontal="left" readingOrder="0" shrinkToFit="0" vertical="top" wrapText="0"/>
    </xf>
    <xf borderId="19" fillId="2" fontId="37" numFmtId="49" xfId="0" applyAlignment="1" applyBorder="1" applyFont="1" applyNumberFormat="1">
      <alignment horizontal="center" readingOrder="0" shrinkToFit="0" vertical="center" wrapText="0"/>
    </xf>
    <xf borderId="19" fillId="0" fontId="20" numFmtId="0" xfId="0" applyBorder="1" applyFont="1"/>
    <xf borderId="0" fillId="0" fontId="6" numFmtId="3" xfId="0" applyAlignment="1" applyFont="1" applyNumberFormat="1">
      <alignment horizontal="center" readingOrder="0"/>
    </xf>
    <xf borderId="20" fillId="0" fontId="6" numFmtId="3" xfId="0" applyAlignment="1" applyBorder="1" applyFont="1" applyNumberFormat="1">
      <alignment horizontal="center" readingOrder="0"/>
    </xf>
    <xf borderId="0" fillId="0" fontId="6" numFmtId="3" xfId="0" applyAlignment="1" applyFont="1" applyNumberFormat="1">
      <alignment horizontal="center" readingOrder="0" vertical="center"/>
    </xf>
    <xf borderId="20" fillId="0" fontId="7" numFmtId="164" xfId="0" applyAlignment="1" applyBorder="1" applyFont="1" applyNumberFormat="1">
      <alignment horizontal="center" readingOrder="0"/>
    </xf>
    <xf borderId="0" fillId="6" fontId="7" numFmtId="164" xfId="0" applyAlignment="1" applyFill="1" applyFont="1" applyNumberFormat="1">
      <alignment horizontal="left" readingOrder="0" vertical="center"/>
    </xf>
    <xf borderId="0" fillId="0" fontId="7" numFmtId="49" xfId="0" applyAlignment="1" applyFont="1" applyNumberFormat="1">
      <alignment readingOrder="0" shrinkToFit="0" vertical="center" wrapText="1"/>
    </xf>
    <xf borderId="0" fillId="0" fontId="17" numFmtId="3" xfId="0" applyAlignment="1" applyFont="1" applyNumberFormat="1">
      <alignment horizontal="center" readingOrder="0" vertical="center"/>
    </xf>
    <xf borderId="20" fillId="0" fontId="20" numFmtId="0" xfId="0" applyBorder="1" applyFont="1"/>
    <xf borderId="3" fillId="0" fontId="38" numFmtId="49" xfId="0" applyAlignment="1" applyBorder="1" applyFont="1" applyNumberFormat="1">
      <alignment horizontal="left" shrinkToFit="0" vertical="center" wrapText="1"/>
    </xf>
    <xf borderId="3" fillId="0" fontId="39" numFmtId="3" xfId="0" applyAlignment="1" applyBorder="1" applyFont="1" applyNumberFormat="1">
      <alignment horizontal="center" readingOrder="0"/>
    </xf>
    <xf borderId="3" fillId="0" fontId="21" numFmtId="49" xfId="0" applyAlignment="1" applyBorder="1" applyFont="1" applyNumberFormat="1">
      <alignment readingOrder="0" shrinkToFit="0" vertical="bottom" wrapText="1"/>
    </xf>
    <xf borderId="0" fillId="0" fontId="21" numFmtId="49" xfId="0" applyAlignment="1" applyFont="1" applyNumberFormat="1">
      <alignment readingOrder="0" shrinkToFit="0" vertical="bottom" wrapText="1"/>
    </xf>
    <xf borderId="0" fillId="0" fontId="10" numFmtId="10" xfId="0" applyAlignment="1" applyFont="1" applyNumberFormat="1">
      <alignment horizontal="left" shrinkToFit="0" vertical="top" wrapText="0"/>
    </xf>
    <xf borderId="21" fillId="0" fontId="10" numFmtId="0" xfId="0" applyBorder="1" applyFont="1"/>
    <xf borderId="0" fillId="2" fontId="13" numFmtId="49" xfId="0" applyAlignment="1" applyFont="1" applyNumberFormat="1">
      <alignment horizontal="center" readingOrder="0" shrinkToFit="0" vertical="center" wrapText="0"/>
    </xf>
    <xf borderId="2" fillId="2" fontId="13" numFmtId="49" xfId="0" applyAlignment="1" applyBorder="1" applyFont="1" applyNumberFormat="1">
      <alignment horizontal="center" readingOrder="0" shrinkToFit="0" vertical="center" wrapText="0"/>
    </xf>
    <xf borderId="0" fillId="0" fontId="40" numFmtId="0" xfId="0" applyAlignment="1" applyFont="1">
      <alignment horizontal="center" shrinkToFit="0" wrapText="0"/>
    </xf>
    <xf borderId="0" fillId="0" fontId="26" numFmtId="0" xfId="0" applyAlignment="1" applyFont="1">
      <alignment horizontal="center" shrinkToFit="0" wrapText="0"/>
    </xf>
    <xf borderId="22" fillId="0" fontId="30" numFmtId="0" xfId="0" applyAlignment="1" applyBorder="1" applyFont="1">
      <alignment horizontal="center" readingOrder="0" shrinkToFit="0" wrapText="0"/>
    </xf>
    <xf borderId="23" fillId="0" fontId="20" numFmtId="0" xfId="0" applyBorder="1" applyFont="1"/>
    <xf borderId="0" fillId="0" fontId="30" numFmtId="0" xfId="0" applyAlignment="1" applyFont="1">
      <alignment horizontal="center" readingOrder="0" shrinkToFit="0" wrapText="0"/>
    </xf>
    <xf borderId="0" fillId="0" fontId="40" numFmtId="0" xfId="0" applyAlignment="1" applyFont="1">
      <alignment horizontal="left" readingOrder="0" shrinkToFit="0" wrapText="0"/>
    </xf>
    <xf borderId="24" fillId="0" fontId="26" numFmtId="0" xfId="0" applyAlignment="1" applyBorder="1" applyFont="1">
      <alignment horizontal="left" readingOrder="0" shrinkToFit="0" wrapText="0"/>
    </xf>
    <xf borderId="24" fillId="0" fontId="26" numFmtId="0" xfId="0" applyAlignment="1" applyBorder="1" applyFont="1">
      <alignment horizontal="center" readingOrder="0" shrinkToFit="0" wrapText="0"/>
    </xf>
    <xf borderId="25" fillId="0" fontId="26" numFmtId="0" xfId="0" applyAlignment="1" applyBorder="1" applyFont="1">
      <alignment horizontal="center" readingOrder="0" shrinkToFit="0" wrapText="0"/>
    </xf>
    <xf borderId="0" fillId="0" fontId="40" numFmtId="0" xfId="0" applyAlignment="1" applyFont="1">
      <alignment readingOrder="0" shrinkToFit="0" vertical="bottom" wrapText="0"/>
    </xf>
    <xf borderId="0" fillId="0" fontId="26" numFmtId="0" xfId="0" applyAlignment="1" applyFont="1">
      <alignment readingOrder="0" shrinkToFit="0" vertical="bottom" wrapText="0"/>
    </xf>
    <xf borderId="26" fillId="0" fontId="26" numFmtId="3" xfId="0" applyAlignment="1" applyBorder="1" applyFont="1" applyNumberFormat="1">
      <alignment horizontal="center" readingOrder="0" shrinkToFit="0" vertical="bottom" wrapText="0"/>
    </xf>
    <xf borderId="0" fillId="0" fontId="15" numFmtId="166" xfId="0" applyAlignment="1" applyFont="1" applyNumberFormat="1">
      <alignment horizontal="right" readingOrder="0" shrinkToFit="0" vertical="center" wrapText="1"/>
    </xf>
    <xf borderId="2" fillId="2" fontId="5" numFmtId="49" xfId="0" applyAlignment="1" applyBorder="1" applyFont="1" applyNumberFormat="1">
      <alignment horizontal="center" readingOrder="0" shrinkToFit="0" vertical="center" wrapText="1"/>
    </xf>
    <xf borderId="0" fillId="0" fontId="5" numFmtId="49" xfId="0" applyAlignment="1" applyFont="1" applyNumberFormat="1">
      <alignment horizontal="center" readingOrder="0" shrinkToFit="0" vertical="center" wrapText="1"/>
    </xf>
    <xf borderId="0" fillId="0" fontId="7" numFmtId="164" xfId="0" applyAlignment="1" applyFont="1" applyNumberFormat="1">
      <alignment horizontal="left" readingOrder="0" vertical="top"/>
    </xf>
    <xf borderId="0" fillId="0" fontId="6" numFmtId="164" xfId="0" applyAlignment="1" applyFont="1" applyNumberFormat="1">
      <alignment horizontal="center" readingOrder="0" vertical="bottom"/>
    </xf>
    <xf borderId="0" fillId="0" fontId="7" numFmtId="164" xfId="0" applyAlignment="1" applyFont="1" applyNumberFormat="1">
      <alignment horizontal="center" vertical="bottom"/>
    </xf>
    <xf borderId="0" fillId="0" fontId="7" numFmtId="164" xfId="0" applyAlignment="1" applyFont="1" applyNumberFormat="1">
      <alignment horizontal="center" readingOrder="0" vertical="bottom"/>
    </xf>
    <xf borderId="0" fillId="0" fontId="41" numFmtId="164" xfId="0" applyAlignment="1" applyFont="1" applyNumberFormat="1">
      <alignment horizontal="left" readingOrder="0"/>
    </xf>
    <xf borderId="12" fillId="0" fontId="7" numFmtId="0" xfId="0" applyAlignment="1" applyBorder="1" applyFont="1">
      <alignment horizontal="left" readingOrder="0" vertical="top"/>
    </xf>
    <xf borderId="12" fillId="0" fontId="7" numFmtId="0" xfId="0" applyAlignment="1" applyBorder="1" applyFont="1">
      <alignment horizontal="left" readingOrder="0" vertical="center"/>
    </xf>
    <xf borderId="12" fillId="0" fontId="6" numFmtId="164" xfId="0" applyAlignment="1" applyBorder="1" applyFont="1" applyNumberFormat="1">
      <alignment horizontal="center" readingOrder="0" vertical="bottom"/>
    </xf>
    <xf borderId="0" fillId="0" fontId="7" numFmtId="49" xfId="0" applyAlignment="1" applyFont="1" applyNumberFormat="1">
      <alignment horizontal="left" readingOrder="0" vertical="center"/>
    </xf>
    <xf borderId="0" fillId="0" fontId="6" numFmtId="164" xfId="0" applyAlignment="1" applyFont="1" applyNumberFormat="1">
      <alignment horizontal="center" vertical="bottom"/>
    </xf>
    <xf borderId="0" fillId="0" fontId="41" numFmtId="164" xfId="0" applyAlignment="1" applyFont="1" applyNumberFormat="1">
      <alignment horizontal="left" vertical="bottom"/>
    </xf>
    <xf borderId="0" fillId="0" fontId="6" numFmtId="49" xfId="0" applyAlignment="1" applyFont="1" applyNumberFormat="1">
      <alignment vertical="top"/>
    </xf>
    <xf borderId="0" fillId="0" fontId="6" numFmtId="49" xfId="0" applyAlignment="1" applyFont="1" applyNumberFormat="1">
      <alignment shrinkToFit="0" vertical="bottom" wrapText="1"/>
    </xf>
    <xf borderId="0" fillId="0" fontId="42" numFmtId="49" xfId="0" applyAlignment="1" applyFont="1" applyNumberFormat="1">
      <alignment horizontal="center" readingOrder="0" shrinkToFit="0" vertical="center" wrapText="1"/>
    </xf>
    <xf borderId="0" fillId="0" fontId="43" numFmtId="49" xfId="0" applyAlignment="1" applyFont="1" applyNumberFormat="1">
      <alignment horizontal="center" readingOrder="0" shrinkToFit="0" vertical="center" wrapText="0"/>
    </xf>
    <xf borderId="0" fillId="0" fontId="43" numFmtId="49" xfId="0" applyAlignment="1" applyFont="1" applyNumberFormat="1">
      <alignment horizontal="center" readingOrder="0" shrinkToFit="0" vertical="center" wrapText="1"/>
    </xf>
    <xf borderId="0" fillId="0" fontId="43" numFmtId="49" xfId="0" applyAlignment="1" applyFont="1" applyNumberFormat="1">
      <alignment horizontal="left" readingOrder="0" shrinkToFit="0" vertical="center" wrapText="0"/>
    </xf>
    <xf borderId="11" fillId="2" fontId="5" numFmtId="49" xfId="0" applyAlignment="1" applyBorder="1" applyFont="1" applyNumberFormat="1">
      <alignment horizontal="center" readingOrder="0" shrinkToFit="0" vertical="center" wrapText="0"/>
    </xf>
    <xf borderId="7" fillId="2" fontId="5" numFmtId="49" xfId="0" applyAlignment="1" applyBorder="1" applyFont="1" applyNumberFormat="1">
      <alignment horizontal="center" readingOrder="0" shrinkToFit="0" vertical="center" wrapText="0"/>
    </xf>
    <xf borderId="8" fillId="2" fontId="5" numFmtId="49" xfId="0" applyAlignment="1" applyBorder="1" applyFont="1" applyNumberFormat="1">
      <alignment horizontal="center" readingOrder="0" shrinkToFit="0" vertical="center" wrapText="0"/>
    </xf>
    <xf borderId="0" fillId="0" fontId="44" numFmtId="49" xfId="0" applyAlignment="1" applyFont="1" applyNumberFormat="1">
      <alignment horizontal="center" shrinkToFit="0" wrapText="1"/>
    </xf>
    <xf borderId="0" fillId="0" fontId="41" numFmtId="49" xfId="0" applyAlignment="1" applyFont="1" applyNumberFormat="1">
      <alignment horizontal="center" readingOrder="0" shrinkToFit="0" wrapText="1"/>
    </xf>
    <xf borderId="0" fillId="0" fontId="41" numFmtId="49" xfId="0" applyAlignment="1" applyFont="1" applyNumberFormat="1">
      <alignment vertical="bottom"/>
    </xf>
    <xf borderId="0" fillId="0" fontId="41" numFmtId="49" xfId="0" applyAlignment="1" applyFont="1" applyNumberFormat="1">
      <alignment readingOrder="0" shrinkToFit="0" vertical="bottom" wrapText="1"/>
    </xf>
    <xf borderId="0" fillId="0" fontId="7" numFmtId="49" xfId="0" applyAlignment="1" applyFont="1" applyNumberFormat="1">
      <alignment readingOrder="0" shrinkToFit="0" vertical="top" wrapText="1"/>
    </xf>
    <xf borderId="0" fillId="0" fontId="7" numFmtId="0" xfId="0" applyAlignment="1" applyFont="1">
      <alignment readingOrder="0" shrinkToFit="0" vertical="top" wrapText="1"/>
    </xf>
    <xf borderId="0" fillId="0" fontId="41" numFmtId="49" xfId="0" applyAlignment="1" applyFont="1" applyNumberFormat="1">
      <alignment shrinkToFit="0" vertical="bottom" wrapText="1"/>
    </xf>
    <xf borderId="0" fillId="0" fontId="41" numFmtId="164" xfId="0" applyAlignment="1" applyFont="1" applyNumberFormat="1">
      <alignment horizontal="right" readingOrder="0"/>
    </xf>
    <xf borderId="0" fillId="0" fontId="10" numFmtId="164" xfId="0" applyAlignment="1" applyFont="1" applyNumberFormat="1">
      <alignment readingOrder="0" shrinkToFit="0" wrapText="1"/>
    </xf>
    <xf borderId="0" fillId="0" fontId="10" numFmtId="49" xfId="0" applyAlignment="1" applyFont="1" applyNumberFormat="1">
      <alignment readingOrder="0" shrinkToFit="0" wrapText="1"/>
    </xf>
    <xf borderId="0" fillId="2" fontId="5" numFmtId="179" xfId="0" applyAlignment="1" applyFont="1" applyNumberFormat="1">
      <alignment horizontal="center" readingOrder="0" shrinkToFit="0" vertical="center" wrapText="0"/>
    </xf>
    <xf borderId="0" fillId="2" fontId="5" numFmtId="179" xfId="0" applyAlignment="1" applyFont="1" applyNumberFormat="1">
      <alignment horizontal="center" readingOrder="0" shrinkToFit="0" vertical="center" wrapText="1"/>
    </xf>
    <xf borderId="0" fillId="5" fontId="19" numFmtId="164" xfId="0" applyAlignment="1" applyFont="1" applyNumberFormat="1">
      <alignment horizontal="left" readingOrder="0" vertical="center"/>
    </xf>
    <xf borderId="0" fillId="5" fontId="7" numFmtId="164" xfId="0" applyAlignment="1" applyFont="1" applyNumberFormat="1">
      <alignment horizontal="right" readingOrder="0"/>
    </xf>
    <xf borderId="0" fillId="0" fontId="7" numFmtId="164" xfId="0" applyAlignment="1" applyFont="1" applyNumberFormat="1">
      <alignment horizontal="right" readingOrder="0" vertical="bottom"/>
    </xf>
    <xf borderId="0" fillId="0" fontId="6" numFmtId="164" xfId="0" applyAlignment="1" applyFont="1" applyNumberFormat="1">
      <alignment horizontal="right" vertical="bottom"/>
    </xf>
    <xf borderId="0" fillId="0" fontId="6" numFmtId="164" xfId="0" applyAlignment="1" applyFont="1" applyNumberFormat="1">
      <alignment horizontal="right" readingOrder="0" vertical="bottom"/>
    </xf>
    <xf borderId="0" fillId="5" fontId="19" numFmtId="164" xfId="0" applyAlignment="1" applyFont="1" applyNumberFormat="1">
      <alignment horizontal="left" readingOrder="0" shrinkToFit="0" vertical="center" wrapText="1"/>
    </xf>
    <xf borderId="0" fillId="5" fontId="6" numFmtId="164" xfId="0" applyFont="1" applyNumberFormat="1"/>
    <xf borderId="0" fillId="2" fontId="5" numFmtId="179" xfId="0" applyAlignment="1" applyFont="1" applyNumberFormat="1">
      <alignment horizontal="center"/>
    </xf>
    <xf borderId="0" fillId="4" fontId="6" numFmtId="49" xfId="0" applyAlignment="1" applyFont="1" applyNumberFormat="1">
      <alignment vertical="top"/>
    </xf>
    <xf borderId="0" fillId="0" fontId="19" numFmtId="49" xfId="0" applyAlignment="1" applyFont="1" applyNumberFormat="1">
      <alignment readingOrder="0"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6.xml"/><Relationship Id="rId20" Type="http://schemas.openxmlformats.org/officeDocument/2006/relationships/worksheet" Target="worksheets/sheet16.xml"/><Relationship Id="rId41" Type="http://schemas.openxmlformats.org/officeDocument/2006/relationships/worksheet" Target="worksheets/sheet37.xml"/><Relationship Id="rId22" Type="http://schemas.openxmlformats.org/officeDocument/2006/relationships/worksheet" Target="worksheets/sheet18.xml"/><Relationship Id="rId21" Type="http://schemas.openxmlformats.org/officeDocument/2006/relationships/worksheet" Target="worksheets/sheet17.xml"/><Relationship Id="rId24" Type="http://schemas.openxmlformats.org/officeDocument/2006/relationships/worksheet" Target="worksheets/sheet20.xml"/><Relationship Id="rId23" Type="http://schemas.openxmlformats.org/officeDocument/2006/relationships/worksheet" Target="worksheets/sheet1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9" Type="http://schemas.openxmlformats.org/officeDocument/2006/relationships/worksheet" Target="worksheets/sheet5.xml"/><Relationship Id="rId26" Type="http://schemas.openxmlformats.org/officeDocument/2006/relationships/worksheet" Target="worksheets/sheet22.xml"/><Relationship Id="rId25" Type="http://schemas.openxmlformats.org/officeDocument/2006/relationships/worksheet" Target="worksheets/sheet21.xml"/><Relationship Id="rId28" Type="http://schemas.openxmlformats.org/officeDocument/2006/relationships/worksheet" Target="worksheets/sheet24.xml"/><Relationship Id="rId27" Type="http://schemas.openxmlformats.org/officeDocument/2006/relationships/worksheet" Target="worksheets/sheet23.xml"/><Relationship Id="rId5" Type="http://schemas.openxmlformats.org/officeDocument/2006/relationships/worksheet" Target="worksheets/sheet1.xml"/><Relationship Id="rId6" Type="http://schemas.openxmlformats.org/officeDocument/2006/relationships/worksheet" Target="worksheets/sheet2.xml"/><Relationship Id="rId29" Type="http://schemas.openxmlformats.org/officeDocument/2006/relationships/worksheet" Target="worksheets/sheet25.xml"/><Relationship Id="rId7" Type="http://schemas.openxmlformats.org/officeDocument/2006/relationships/worksheet" Target="worksheets/sheet3.xml"/><Relationship Id="rId8" Type="http://schemas.openxmlformats.org/officeDocument/2006/relationships/worksheet" Target="worksheets/sheet4.xml"/><Relationship Id="rId31" Type="http://schemas.openxmlformats.org/officeDocument/2006/relationships/worksheet" Target="worksheets/sheet27.xml"/><Relationship Id="rId30" Type="http://schemas.openxmlformats.org/officeDocument/2006/relationships/worksheet" Target="worksheets/sheet26.xml"/><Relationship Id="rId11" Type="http://schemas.openxmlformats.org/officeDocument/2006/relationships/worksheet" Target="worksheets/sheet7.xml"/><Relationship Id="rId33" Type="http://schemas.openxmlformats.org/officeDocument/2006/relationships/worksheet" Target="worksheets/sheet29.xml"/><Relationship Id="rId10" Type="http://schemas.openxmlformats.org/officeDocument/2006/relationships/worksheet" Target="worksheets/sheet6.xml"/><Relationship Id="rId32" Type="http://schemas.openxmlformats.org/officeDocument/2006/relationships/worksheet" Target="worksheets/sheet28.xml"/><Relationship Id="rId13" Type="http://schemas.openxmlformats.org/officeDocument/2006/relationships/worksheet" Target="worksheets/sheet9.xml"/><Relationship Id="rId35" Type="http://schemas.openxmlformats.org/officeDocument/2006/relationships/worksheet" Target="worksheets/sheet31.xml"/><Relationship Id="rId12" Type="http://schemas.openxmlformats.org/officeDocument/2006/relationships/worksheet" Target="worksheets/sheet8.xml"/><Relationship Id="rId34" Type="http://schemas.openxmlformats.org/officeDocument/2006/relationships/worksheet" Target="worksheets/sheet30.xml"/><Relationship Id="rId15" Type="http://schemas.openxmlformats.org/officeDocument/2006/relationships/worksheet" Target="worksheets/sheet11.xml"/><Relationship Id="rId37" Type="http://schemas.openxmlformats.org/officeDocument/2006/relationships/worksheet" Target="worksheets/sheet33.xml"/><Relationship Id="rId14" Type="http://schemas.openxmlformats.org/officeDocument/2006/relationships/worksheet" Target="worksheets/sheet10.xml"/><Relationship Id="rId36" Type="http://schemas.openxmlformats.org/officeDocument/2006/relationships/worksheet" Target="worksheets/sheet32.xml"/><Relationship Id="rId17" Type="http://schemas.openxmlformats.org/officeDocument/2006/relationships/worksheet" Target="worksheets/sheet13.xml"/><Relationship Id="rId39" Type="http://schemas.openxmlformats.org/officeDocument/2006/relationships/worksheet" Target="worksheets/sheet35.xml"/><Relationship Id="rId16" Type="http://schemas.openxmlformats.org/officeDocument/2006/relationships/worksheet" Target="worksheets/sheet12.xml"/><Relationship Id="rId38" Type="http://schemas.openxmlformats.org/officeDocument/2006/relationships/worksheet" Target="worksheets/sheet34.xml"/><Relationship Id="rId19" Type="http://schemas.openxmlformats.org/officeDocument/2006/relationships/worksheet" Target="worksheets/sheet15.xml"/><Relationship Id="rId18" Type="http://schemas.openxmlformats.org/officeDocument/2006/relationships/worksheet" Target="worksheets/sheet14.xml"/></Relationships>
</file>

<file path=xl/documenttasks/documenttask1.xml><?xml version="1.0" encoding="utf-8"?>
<Tasks xmlns="http://schemas.microsoft.com/office/tasks/2019/documenttasks"/>
</file>

<file path=xl/documenttasks/documenttask2.xml><?xml version="1.0" encoding="utf-8"?>
<Tasks xmlns="http://schemas.microsoft.com/office/tasks/2019/documenttasks"/>
</file>

<file path=xl/documenttasks/documenttask3.xml><?xml version="1.0" encoding="utf-8"?>
<Tasks xmlns="http://schemas.microsoft.com/office/tasks/2019/documenttasks"/>
</file>

<file path=xl/documenttasks/documenttask4.xml><?xml version="1.0" encoding="utf-8"?>
<Tasks xmlns="http://schemas.microsoft.com/office/tasks/2019/documenttasks"/>
</file>

<file path=xl/documenttasks/documenttask5.xml><?xml version="1.0" encoding="utf-8"?>
<Tasks xmlns="http://schemas.microsoft.com/office/tasks/2019/documenttasks"/>
</file>

<file path=xl/documenttasks/documenttask6.xml><?xml version="1.0" encoding="utf-8"?>
<Tasks xmlns="http://schemas.microsoft.com/office/tasks/2019/documenttasks"/>
</file>

<file path=xl/documenttasks/documenttask7.xml><?xml version="1.0" encoding="utf-8"?>
<Tasks xmlns="http://schemas.microsoft.com/office/tasks/2019/documenttasks">
  <Task id="{bfd28557-33ae-49ec-982d-2855705a51ec}">
    <Anchor>
      <Comment id="{a0d060f3-9d9f-4585-a8eb-d1c5bcbdad7f}"/>
    </Anchor>
    <History>
      <Event time="2026-03-18T14:39:30.00" id="{ff72acd9-3e89-4985-a3c8-26499782e939}">
        <Attribution userId="placeholder@email.com" userName="Juliane Sakuraba" userProvider="google-sheets"/>
        <Anchor>
          <Comment id="{45c6bda3-d593-4975-aadd-943c076012a1}"/>
        </Anchor>
        <Create/>
      </Event>
      <Event time="2026-03-18T14:39:30.00" id="{15465253-94d6-4dc6-84d6-5c16c3e51c4b}">
        <Attribution userId="placeholder@email.com" userName="Juliane Sakuraba" userProvider="google-sheets"/>
        <Anchor>
          <Comment id="{45c6bda3-d593-4975-aadd-943c076012a1}"/>
        </Anchor>
        <Assign userId="marisa.silva@nubank.com.br" userName="marisa.silva@nubank.com.br" userProvider="google-sheets"/>
      </Event>
    </History>
  </Task>
</Tasks>
</file>

<file path=xl/documenttasks/documenttask8.xml><?xml version="1.0" encoding="utf-8"?>
<Tasks xmlns="http://schemas.microsoft.com/office/tasks/2019/documenttasks"/>
</file>

<file path=xl/documenttasks/documenttask9.xml><?xml version="1.0" encoding="utf-8"?>
<Tasks xmlns="http://schemas.microsoft.com/office/tasks/2019/documenttasks">
  <Task id="{58dc765c-669b-4069-bafe-9ca1815e8b7a}">
    <Anchor>
      <Comment id="{91203864-9ab6-40fe-8e0c-2b7231cda3b0}"/>
    </Anchor>
    <History>
      <Event time="2026-03-26T19:13:33.00" id="{2e4fb606-ad31-4d6a-a1b7-a4055cb1dc95}">
        <Attribution userId="placeholder@email.com" userName="Juliane Sakuraba" userProvider="google-sheets"/>
        <Anchor>
          <Comment id="{91203864-9ab6-40fe-8e0c-2b7231cda3b0}"/>
        </Anchor>
        <Create/>
      </Event>
      <Event time="2026-03-26T19:13:33.00" id="{30f4b95c-ba19-4dff-b751-cb5d7d960202}">
        <Attribution userId="placeholder@email.com" userName="Juliane Sakuraba" userProvider="google-sheets"/>
        <Anchor>
          <Comment id="{91203864-9ab6-40fe-8e0c-2b7231cda3b0}"/>
        </Anchor>
        <Assign userId="caio.banti@nubank.com.br" userName="caio.banti@nubank.com.br" userProvider="google-sheets"/>
      </Event>
    </History>
  </Task>
</Task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7.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28575</xdr:colOff>
      <xdr:row>2</xdr:row>
      <xdr:rowOff>19050</xdr:rowOff>
    </xdr:from>
    <xdr:ext cx="657225" cy="352425"/>
    <xdr:pic>
      <xdr:nvPicPr>
        <xdr:cNvPr id="0" name="image2.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2.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19050</xdr:colOff>
      <xdr:row>2</xdr:row>
      <xdr:rowOff>19050</xdr:rowOff>
    </xdr:from>
    <xdr:ext cx="657225" cy="352425"/>
    <xdr:pic>
      <xdr:nvPicPr>
        <xdr:cNvPr id="0" name="image2.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47625</xdr:colOff>
      <xdr:row>2</xdr:row>
      <xdr:rowOff>19050</xdr:rowOff>
    </xdr:from>
    <xdr:ext cx="657225" cy="352425"/>
    <xdr:pic>
      <xdr:nvPicPr>
        <xdr:cNvPr id="0" name="image6.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19050</xdr:colOff>
      <xdr:row>2</xdr:row>
      <xdr:rowOff>19050</xdr:rowOff>
    </xdr:from>
    <xdr:ext cx="666750" cy="361950"/>
    <xdr:pic>
      <xdr:nvPicPr>
        <xdr:cNvPr id="0" name="image6.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28575</xdr:colOff>
      <xdr:row>2</xdr:row>
      <xdr:rowOff>19050</xdr:rowOff>
    </xdr:from>
    <xdr:ext cx="657225" cy="352425"/>
    <xdr:pic>
      <xdr:nvPicPr>
        <xdr:cNvPr id="0" name="image3.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28575</xdr:colOff>
      <xdr:row>2</xdr:row>
      <xdr:rowOff>19050</xdr:rowOff>
    </xdr:from>
    <xdr:ext cx="657225" cy="352425"/>
    <xdr:pic>
      <xdr:nvPicPr>
        <xdr:cNvPr id="0" name="image3.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28575</xdr:colOff>
      <xdr:row>2</xdr:row>
      <xdr:rowOff>19050</xdr:rowOff>
    </xdr:from>
    <xdr:ext cx="657225" cy="352425"/>
    <xdr:pic>
      <xdr:nvPicPr>
        <xdr:cNvPr id="0" name="image3.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28575</xdr:colOff>
      <xdr:row>2</xdr:row>
      <xdr:rowOff>19050</xdr:rowOff>
    </xdr:from>
    <xdr:ext cx="657225" cy="352425"/>
    <xdr:pic>
      <xdr:nvPicPr>
        <xdr:cNvPr id="0" name="image3.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28575</xdr:colOff>
      <xdr:row>2</xdr:row>
      <xdr:rowOff>19050</xdr:rowOff>
    </xdr:from>
    <xdr:ext cx="657225" cy="352425"/>
    <xdr:pic>
      <xdr:nvPicPr>
        <xdr:cNvPr id="0" name="image3.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28575</xdr:colOff>
      <xdr:row>2</xdr:row>
      <xdr:rowOff>28575</xdr:rowOff>
    </xdr:from>
    <xdr:ext cx="657225" cy="352425"/>
    <xdr:pic>
      <xdr:nvPicPr>
        <xdr:cNvPr id="0" name="image7.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9.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57150</xdr:colOff>
      <xdr:row>1</xdr:row>
      <xdr:rowOff>123825</xdr:rowOff>
    </xdr:from>
    <xdr:ext cx="657225" cy="352425"/>
    <xdr:pic>
      <xdr:nvPicPr>
        <xdr:cNvPr id="0" name="image8.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5.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4.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38100</xdr:colOff>
      <xdr:row>2</xdr:row>
      <xdr:rowOff>19050</xdr:rowOff>
    </xdr:from>
    <xdr:ext cx="657225" cy="352425"/>
    <xdr:pic>
      <xdr:nvPicPr>
        <xdr:cNvPr id="0" name="image4.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x18tc:person displayName="vinicius.farias@nubank.com.br" id="{cb3d4325-89d7-4cc7-8f09-62ac235ca884}" userId="vinicius.farias@nubank.com.br" providerId="google-sheets"/>
  <x18tc:person displayName="caio.banti@nubank.com.br" id="{c75372dd-61ec-4823-91f3-22493be7de64}" userId="caio.banti@nubank.com.br" providerId="google-sheets"/>
  <x18tc:person displayName="marisa.silva@nubank.com.br" id="{87a7613a-5aab-4929-a6c3-db7b31b3af2d}" userId="marisa.silva@nubank.com.br" providerId="google-sheets"/>
  <x18tc:person displayName="Marisa Lima" id="{412b28e6-d8f0-4a51-a2d5-05aa1477d750}" providerId="google-sheets"/>
  <x18tc:person displayName="Nicolas Cardeira" id="{15c694b0-edfb-45f8-916b-57ed3bf63bae}" providerId="google-sheets"/>
  <x18tc:person displayName="juliane.sakuraba@nubank.com.br" id="{868ee75d-ed06-4889-99c3-2356ec431000}" userId="juliane.sakuraba@nubank.com.br" providerId="google-sheets"/>
  <x18tc:person displayName="Vinicius Farias" id="{bd189ad0-b903-4fad-8525-f07d548c7784}" providerId="google-sheets"/>
  <x18tc:person displayName="andre.ribeiro@nubank.com.br" id="{d986b345-9c60-4074-a233-c84239ceeb49}" userId="andre.ribeiro@nubank.com.br" providerId="google-sheets"/>
  <x18tc:person displayName="Juliane Sakuraba" id="{0b68b1d4-a618-4d8c-8f2a-c78419bdde72}" providerId="google-sheets"/>
</x18tc:personList>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threadedComments/threadedComment1.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F8" dT="2026-03-24T13:51:38.00" personId="{412b28e6-d8f0-4a51-a2d5-05aa1477d750}" id="{8b7389bf-26d4-49b0-b322-4675d794dfb6}" done="1">
    <x18tc:text xml:space="preserve">@vinicius.farias@nubank.com.br por favor cheque conforme a DM?</x18tc:text>
    <x18tc:mentions>
      <x18tc:mention mentionpersonId="{cb3d4325-89d7-4cc7-8f09-62ac235ca884}" mentionId="{8833d958-90f7-484c-aa77-15b5fc6b9d25}" startIndex="0" length="30"/>
    </x18tc:mentions>
  </x18tc:threadedComment>
</x18tc:ThreadedComments>
</file>

<file path=xl/threadedComments/threadedComment2.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G9" dT="2026-03-24T01:14:58.00" personId="{15c694b0-edfb-45f8-916b-57ed3bf63bae}" id="{d5e62d12-485b-43fd-821d-c1bb9d9041f7}" done="1">
    <x18tc:text xml:space="preserve">@vinicius.farias@nubank.com.br fiz a abertura aqui do valor de PDD de títulos de divida. 
PEguei as contas de PDD com base no seu arquivo.</x18tc:text>
    <x18tc:mentions>
      <x18tc:mention mentionpersonId="{cb3d4325-89d7-4cc7-8f09-62ac235ca884}" mentionId="{d3f18567-3a74-4901-a028-f80641598bf0}" startIndex="0" length="30"/>
    </x18tc:mentions>
  </x18tc:threadedComment>
  <x18tc:threadedComment ref="H6" dT="2026-03-10T21:38:12.00" personId="{15c694b0-edfb-45f8-916b-57ed3bf63bae}" id="{e36fb564-7bc1-47ec-a14a-a59f19c96dab}" done="1">
    <x18tc:text xml:space="preserve">@vinicius.farias@nubank.com.br é com vc essta parte?</x18tc:text>
    <x18tc:mentions>
      <x18tc:mention mentionpersonId="{cb3d4325-89d7-4cc7-8f09-62ac235ca884}" mentionId="{f5f6aee8-db0b-45b7-80bc-cb8e5d303847}" startIndex="0" length="30"/>
    </x18tc:mentions>
  </x18tc:threadedComment>
</x18tc:ThreadedComments>
</file>

<file path=xl/threadedComments/threadedComment3.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E13" dT="2026-03-10T21:39:18.00" personId="{15c694b0-edfb-45f8-916b-57ed3bf63bae}" id="{17b8c43a-217f-49d0-9ccd-78421b10919d}" done="1">
    <x18tc:text xml:space="preserve">@andre.ribeiro@nubank.com.br</x18tc:text>
    <x18tc:mentions>
      <x18tc:mention mentionpersonId="{d986b345-9c60-4074-a233-c84239ceeb49}" mentionId="{c2718894-c38f-4220-aef3-234f7eae40f4}" startIndex="0" length="28"/>
    </x18tc:mentions>
  </x18tc:threadedComment>
</x18tc:ThreadedComments>
</file>

<file path=xl/threadedComments/threadedComment4.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D18" dT="2026-03-17T13:45:09.00" personId="{412b28e6-d8f0-4a51-a2d5-05aa1477d750}" id="{bc2e51c3-027f-487c-8fea-9b741d52cede}" done="1">
    <x18tc:text xml:space="preserve">aqui de novo, é zero?</x18tc:text>
  </x18tc:threadedComment>
</x18tc:ThreadedComments>
</file>

<file path=xl/threadedComments/threadedComment5.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D11" dT="2026-03-17T13:39:53.00" personId="{412b28e6-d8f0-4a51-a2d5-05aa1477d750}" id="{b0507a6e-f988-4977-b590-6f33ac14b0e5}" done="1">
    <x18tc:text xml:space="preserve">@juliane.sakuraba@nubank.com.br aqui tem valor, mas na tabela ccr6 falamos q nao temos derivativos de credito</x18tc:text>
    <x18tc:mentions>
      <x18tc:mention mentionpersonId="{868ee75d-ed06-4889-99c3-2356ec431000}" mentionId="{37d283d3-0d15-4a6e-93f2-50f8218012bf}" startIndex="0" length="31"/>
    </x18tc:mentions>
  </x18tc:threadedComment>
  <x18tc:threadedComment ref="D11" dT="2026-03-17T14:26:56.00" personId="{0b68b1d4-a618-4d8c-8f2a-c78419bdde72}" id="{468f2dbc-8101-48d6-90d2-c1cc9f7a4b0e}" parentId="{b0507a6e-f988-4977-b590-6f33ac14b0e5}">
    <x18tc:text xml:space="preserve">@marisa.silva@nubank.com.br entendo que essa linha poderia estar relacionada com hedge cambial, hedge de taxa de juros, etc. A CCR6 trata apenas de derivativos de crédito. @vinicius.farias@nubank.com.br pode confirmar pls?</x18tc:text>
    <x18tc:mentions>
      <x18tc:mention mentionpersonId="{87a7613a-5aab-4929-a6c3-db7b31b3af2d}" mentionId="{cd9f26d2-0d35-4f81-81d4-fae89a974c94}" startIndex="0" length="27"/>
      <x18tc:mention mentionpersonId="{cb3d4325-89d7-4cc7-8f09-62ac235ca884}" mentionId="{35ad4a4e-403d-4340-83da-4a8603ad61e0}" startIndex="172" length="30"/>
    </x18tc:mentions>
  </x18tc:threadedComment>
  <x18tc:threadedComment ref="D11" dT="2026-03-18T14:47:09.00" personId="{bd189ad0-b903-4fad-8525-f07d548c7784}" id="{dd91fc4c-5899-44c3-9dce-3f69e2d1654a}" parentId="{b0507a6e-f988-4977-b590-6f33ac14b0e5}">
    <x18tc:text xml:space="preserve">Sim, esses derivativos são futuros de dolar e euro para hedge cambial, não são derivativos de crédito.</x18tc:text>
  </x18tc:threadedComment>
</x18tc:ThreadedComments>
</file>

<file path=xl/threadedComments/threadedComment6.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M11" dT="2026-03-19T13:48:52.00" personId="{412b28e6-d8f0-4a51-a2d5-05aa1477d750}" id="{d1febbc9-08e3-4c1c-a780-211393f3bd64}" done="1">
    <x18tc:text xml:space="preserve">@juliane.sakuraba@nubank.com.br quem respondeu aqui, pode confirmar q é um CRI?</x18tc:text>
    <x18tc:mentions>
      <x18tc:mention mentionpersonId="{868ee75d-ed06-4889-99c3-2356ec431000}" mentionId="{554ff2bc-49e9-425a-9aee-7482fb61979c}" startIndex="0" length="31"/>
    </x18tc:mentions>
  </x18tc:threadedComment>
  <x18tc:threadedComment ref="M11" dT="2026-03-19T20:37:53.00" personId="{0b68b1d4-a618-4d8c-8f2a-c78419bdde72}" id="{3286b352-46f2-4ef1-ba30-b25720cff7fb}" parentId="{d1febbc9-08e3-4c1c-a780-211393f3bd64}">
    <x18tc:text xml:space="preserve">confirmado por slack com Icaro: FIDC Paketa (por volta de 200MM) e CRI da MRV (~40MM)</x18tc:text>
  </x18tc:threadedComment>
</x18tc:ThreadedComments>
</file>

<file path=xl/threadedComments/threadedComment7.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G8" dT="2026-03-17T13:34:38.00" personId="{412b28e6-d8f0-4a51-a2d5-05aa1477d750}" id="{a0d060f3-9d9f-4585-a8eb-d1c5bcbdad7f}" done="1">
    <x18tc:text xml:space="preserve">@juliane.sakuraba@nubank.com.br aqui sao zeros em toda a tabela? sera q nao faz sentido colocarmos um texto no comentário tipo "a intituicao nao possui exposições de securitização classificadas na carteira de negociação?" pensando.
Assigned to juliane.sakuraba@nubank.com.br</x18tc:text>
    <x18tc:mentions>
      <x18tc:mention mentionpersonId="{868ee75d-ed06-4889-99c3-2356ec431000}" mentionId="{6d263795-1de1-4c1a-beca-9867573654d7}" startIndex="0" length="31"/>
    </x18tc:mentions>
  </x18tc:threadedComment>
  <x18tc:threadedComment ref="G8" dT="2026-03-18T14:39:30.00" personId="{0b68b1d4-a618-4d8c-8f2a-c78419bdde72}" id="{45c6bda3-d593-4975-aadd-943c076012a1}" parentId="{a0d060f3-9d9f-4585-a8eb-d1c5bcbdad7f}">
    <x18tc:text xml:space="preserve">Oi @marisa.silva@nubank.com.br! Pelo que o Vitor Mota falou o "0" facilita pra ele, mas caso tenha célula vazia, o De-Para também considera e transforma em 0. No caso da CCR6 está assim, sem nada e com comentário, ai se for seguir dessa mesma forma, não precisamos pedir para o Claudio preencher o que é 0. Como prefere?
Reassigned to marisa.silva@nubank.com.br</x18tc:text>
    <x18tc:mentions>
      <x18tc:mention mentionpersonId="{87a7613a-5aab-4929-a6c3-db7b31b3af2d}" mentionId="{80e94403-46b7-49dd-a8a2-70095cbc40e7}" startIndex="3" length="27"/>
    </x18tc:mentions>
  </x18tc:threadedComment>
</x18tc:ThreadedComments>
</file>

<file path=xl/threadedComments/threadedComment8.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G3" dT="2026-03-19T17:56:41.00" personId="{412b28e6-d8f0-4a51-a2d5-05aa1477d750}" id="{8f4fe0c6-80f3-4f09-bfdb-e027454a3e4b}" done="1">
    <x18tc:text xml:space="preserve">pending review</x18tc:text>
  </x18tc:threadedComment>
</x18tc:ThreadedComments>
</file>

<file path=xl/threadedComments/threadedComment9.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C5" dT="2026-03-26T19:13:33.00" personId="{0b68b1d4-a618-4d8c-8f2a-c78419bdde72}" id="{91203864-9ab6-40fe-8e0c-2b7231cda3b0}" done="1">
    <x18tc:text xml:space="preserve">@caio.banti@nubank.com.br
Assigned to caio.banti@nubank.com.br</x18tc:text>
    <x18tc:mentions>
      <x18tc:mention mentionpersonId="{c75372dd-61ec-4823-91f3-22493be7de64}" mentionId="{80efccf2-f8c7-4b02-ba99-44db56acc3da}" startIndex="0" length="25"/>
    </x18tc:mentions>
  </x18tc:threadedComment>
</x18tc: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comments" Target="../comments1.xml"/><Relationship Id="rId2" Type="http://schemas.microsoft.com/office/2017/10/relationships/threadedComment" Target="../threadedComments/threadedComment1.xml"/><Relationship Id="rId3" Type="http://schemas.microsoft.com/office/2019/04/relationships/documenttask" Target="../documenttasks/documenttask1.xml"/><Relationship Id="rId4" Type="http://schemas.openxmlformats.org/officeDocument/2006/relationships/drawing" Target="../drawings/drawing3.xml"/><Relationship Id="rId5"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comments" Target="../comments2.xml"/><Relationship Id="rId2" Type="http://schemas.microsoft.com/office/2017/10/relationships/threadedComment" Target="../threadedComments/threadedComment2.xml"/><Relationship Id="rId3" Type="http://schemas.microsoft.com/office/2019/04/relationships/documenttask" Target="../documenttasks/documenttask2.xml"/><Relationship Id="rId4" Type="http://schemas.openxmlformats.org/officeDocument/2006/relationships/drawing" Target="../drawings/drawing10.xml"/><Relationship Id="rId5" Type="http://schemas.openxmlformats.org/officeDocument/2006/relationships/vmlDrawing" Target="../drawings/vmlDrawing2.vml"/></Relationships>
</file>

<file path=xl/worksheets/_rels/sheet11.xml.rels><?xml version="1.0" encoding="UTF-8" standalone="yes"?><Relationships xmlns="http://schemas.openxmlformats.org/package/2006/relationships"><Relationship Id="rId1" Type="http://schemas.openxmlformats.org/officeDocument/2006/relationships/comments" Target="../comments3.xml"/><Relationship Id="rId2" Type="http://schemas.microsoft.com/office/2017/10/relationships/threadedComment" Target="../threadedComments/threadedComment3.xml"/><Relationship Id="rId3" Type="http://schemas.microsoft.com/office/2019/04/relationships/documenttask" Target="../documenttasks/documenttask3.xml"/><Relationship Id="rId4" Type="http://schemas.openxmlformats.org/officeDocument/2006/relationships/drawing" Target="../drawings/drawing11.xml"/><Relationship Id="rId5" Type="http://schemas.openxmlformats.org/officeDocument/2006/relationships/vmlDrawing" Target="../drawings/vmlDrawing3.v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comments" Target="../comments4.xml"/><Relationship Id="rId2" Type="http://schemas.microsoft.com/office/2017/10/relationships/threadedComment" Target="../threadedComments/threadedComment4.xml"/><Relationship Id="rId3" Type="http://schemas.microsoft.com/office/2019/04/relationships/documenttask" Target="../documenttasks/documenttask4.xml"/><Relationship Id="rId4" Type="http://schemas.openxmlformats.org/officeDocument/2006/relationships/drawing" Target="../drawings/drawing22.xml"/><Relationship Id="rId5" Type="http://schemas.openxmlformats.org/officeDocument/2006/relationships/vmlDrawing" Target="../drawings/vmlDrawing4.v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comments" Target="../comments5.xml"/><Relationship Id="rId2" Type="http://schemas.microsoft.com/office/2017/10/relationships/threadedComment" Target="../threadedComments/threadedComment5.xml"/><Relationship Id="rId3" Type="http://schemas.microsoft.com/office/2019/04/relationships/documenttask" Target="../documenttasks/documenttask5.xml"/><Relationship Id="rId4" Type="http://schemas.openxmlformats.org/officeDocument/2006/relationships/drawing" Target="../drawings/drawing24.xml"/><Relationship Id="rId5" Type="http://schemas.openxmlformats.org/officeDocument/2006/relationships/vmlDrawing" Target="../drawings/vmlDrawing5.vml"/></Relationships>
</file>

<file path=xl/worksheets/_rels/sheet25.xml.rels><?xml version="1.0" encoding="UTF-8" standalone="yes"?><Relationships xmlns="http://schemas.openxmlformats.org/package/2006/relationships"><Relationship Id="rId1" Type="http://schemas.openxmlformats.org/officeDocument/2006/relationships/comments" Target="../comments6.xml"/><Relationship Id="rId2" Type="http://schemas.microsoft.com/office/2017/10/relationships/threadedComment" Target="../threadedComments/threadedComment6.xml"/><Relationship Id="rId3" Type="http://schemas.microsoft.com/office/2019/04/relationships/documenttask" Target="../documenttasks/documenttask6.xml"/><Relationship Id="rId4" Type="http://schemas.openxmlformats.org/officeDocument/2006/relationships/drawing" Target="../drawings/drawing25.xml"/><Relationship Id="rId5" Type="http://schemas.openxmlformats.org/officeDocument/2006/relationships/vmlDrawing" Target="../drawings/vmlDrawing6.v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comments" Target="../comments7.xml"/><Relationship Id="rId2" Type="http://schemas.microsoft.com/office/2017/10/relationships/threadedComment" Target="../threadedComments/threadedComment7.xml"/><Relationship Id="rId3" Type="http://schemas.microsoft.com/office/2019/04/relationships/documenttask" Target="../documenttasks/documenttask7.xml"/><Relationship Id="rId4" Type="http://schemas.openxmlformats.org/officeDocument/2006/relationships/drawing" Target="../drawings/drawing27.xml"/><Relationship Id="rId5" Type="http://schemas.openxmlformats.org/officeDocument/2006/relationships/vmlDrawing" Target="../drawings/vmlDrawing7.v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comments" Target="../comments8.xml"/><Relationship Id="rId2" Type="http://schemas.microsoft.com/office/2017/10/relationships/threadedComment" Target="../threadedComments/threadedComment8.xml"/><Relationship Id="rId3" Type="http://schemas.microsoft.com/office/2019/04/relationships/documenttask" Target="../documenttasks/documenttask8.xml"/><Relationship Id="rId4" Type="http://schemas.openxmlformats.org/officeDocument/2006/relationships/drawing" Target="../drawings/drawing32.xml"/><Relationship Id="rId5" Type="http://schemas.openxmlformats.org/officeDocument/2006/relationships/vmlDrawing" Target="../drawings/vmlDrawing8.v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comments" Target="../comments9.xml"/><Relationship Id="rId2" Type="http://schemas.microsoft.com/office/2017/10/relationships/threadedComment" Target="../threadedComments/threadedComment9.xml"/><Relationship Id="rId3" Type="http://schemas.microsoft.com/office/2019/04/relationships/documenttask" Target="../documenttasks/documenttask9.xml"/><Relationship Id="rId4" Type="http://schemas.openxmlformats.org/officeDocument/2006/relationships/drawing" Target="../drawings/drawing35.xml"/><Relationship Id="rId5" Type="http://schemas.openxmlformats.org/officeDocument/2006/relationships/vmlDrawing" Target="../drawings/vmlDrawing9.v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2.75"/>
    <col customWidth="1" min="2" max="2" width="1.25"/>
    <col customWidth="1" min="3" max="3" width="68.13"/>
    <col customWidth="1" min="4" max="4" width="6.25"/>
  </cols>
  <sheetData>
    <row r="1">
      <c r="A1" s="1"/>
      <c r="B1" s="1"/>
      <c r="C1" s="1"/>
      <c r="D1" s="1"/>
    </row>
    <row r="2" ht="6.75" customHeight="1">
      <c r="A2" s="1"/>
      <c r="B2" s="2"/>
      <c r="C2" s="2"/>
      <c r="D2" s="2"/>
    </row>
    <row r="3">
      <c r="A3" s="1"/>
      <c r="B3" s="2"/>
      <c r="C3" s="2"/>
      <c r="D3" s="2"/>
    </row>
    <row r="4">
      <c r="A4" s="1"/>
      <c r="B4" s="2"/>
      <c r="C4" s="2"/>
      <c r="D4" s="2"/>
    </row>
    <row r="5">
      <c r="A5" s="3"/>
      <c r="B5" s="4"/>
      <c r="C5" s="5" t="s">
        <v>0</v>
      </c>
    </row>
    <row r="6">
      <c r="A6" s="1"/>
      <c r="B6" s="2"/>
    </row>
    <row r="7">
      <c r="A7" s="6"/>
      <c r="B7" s="7"/>
      <c r="C7" s="8" t="s">
        <v>1</v>
      </c>
      <c r="D7" s="9"/>
    </row>
    <row r="8">
      <c r="A8" s="10"/>
      <c r="B8" s="11"/>
      <c r="C8" s="12" t="s">
        <v>2</v>
      </c>
      <c r="D8" s="13"/>
    </row>
    <row r="9">
      <c r="A9" s="10"/>
      <c r="B9" s="11"/>
      <c r="C9" s="14" t="s">
        <v>3</v>
      </c>
      <c r="D9" s="13"/>
    </row>
    <row r="10">
      <c r="A10" s="10"/>
      <c r="B10" s="11"/>
      <c r="C10" s="14" t="s">
        <v>4</v>
      </c>
      <c r="D10" s="13"/>
    </row>
    <row r="11">
      <c r="A11" s="10"/>
      <c r="B11" s="11"/>
      <c r="C11" s="14" t="s">
        <v>5</v>
      </c>
      <c r="D11" s="13"/>
    </row>
    <row r="12">
      <c r="A12" s="10"/>
      <c r="B12" s="11"/>
      <c r="C12" s="14" t="s">
        <v>6</v>
      </c>
      <c r="D12" s="13"/>
    </row>
    <row r="13">
      <c r="A13" s="10"/>
      <c r="B13" s="11"/>
      <c r="C13" s="14" t="s">
        <v>7</v>
      </c>
      <c r="D13" s="13"/>
    </row>
    <row r="14">
      <c r="A14" s="10"/>
      <c r="B14" s="11"/>
      <c r="C14" s="14" t="s">
        <v>8</v>
      </c>
      <c r="D14" s="13"/>
    </row>
    <row r="15">
      <c r="A15" s="10"/>
      <c r="B15" s="11"/>
      <c r="C15" s="14" t="s">
        <v>9</v>
      </c>
      <c r="D15" s="13"/>
    </row>
    <row r="16">
      <c r="A16" s="10"/>
      <c r="B16" s="11"/>
      <c r="C16" s="14" t="s">
        <v>10</v>
      </c>
      <c r="D16" s="13"/>
    </row>
    <row r="17">
      <c r="A17" s="10"/>
      <c r="B17" s="11"/>
      <c r="C17" s="14" t="s">
        <v>11</v>
      </c>
      <c r="D17" s="13"/>
    </row>
    <row r="18">
      <c r="A18" s="15"/>
      <c r="B18" s="15"/>
      <c r="C18" s="14" t="s">
        <v>12</v>
      </c>
      <c r="D18" s="16"/>
    </row>
    <row r="19">
      <c r="A19" s="15"/>
      <c r="B19" s="15"/>
      <c r="C19" s="14" t="s">
        <v>13</v>
      </c>
      <c r="D19" s="16"/>
    </row>
    <row r="20">
      <c r="A20" s="15"/>
      <c r="B20" s="15"/>
      <c r="C20" s="14" t="s">
        <v>14</v>
      </c>
      <c r="D20" s="16"/>
    </row>
    <row r="21">
      <c r="A21" s="15"/>
      <c r="B21" s="15"/>
      <c r="C21" s="14" t="s">
        <v>15</v>
      </c>
      <c r="D21" s="16"/>
    </row>
    <row r="22">
      <c r="A22" s="15"/>
      <c r="B22" s="15"/>
      <c r="C22" s="14" t="s">
        <v>16</v>
      </c>
      <c r="D22" s="16"/>
    </row>
    <row r="23">
      <c r="A23" s="15"/>
      <c r="B23" s="17"/>
      <c r="C23" s="18" t="s">
        <v>17</v>
      </c>
      <c r="D23" s="19"/>
    </row>
    <row r="24">
      <c r="A24" s="20"/>
      <c r="B24" s="20"/>
      <c r="C24" s="18" t="s">
        <v>18</v>
      </c>
      <c r="D24" s="19"/>
    </row>
    <row r="25">
      <c r="A25" s="15"/>
      <c r="B25" s="15"/>
      <c r="C25" s="18" t="s">
        <v>19</v>
      </c>
      <c r="D25" s="19"/>
    </row>
    <row r="26">
      <c r="A26" s="15"/>
      <c r="B26" s="15"/>
      <c r="C26" s="18" t="s">
        <v>20</v>
      </c>
      <c r="D26" s="16"/>
    </row>
    <row r="27">
      <c r="A27" s="15"/>
      <c r="B27" s="15"/>
      <c r="C27" s="18" t="s">
        <v>21</v>
      </c>
      <c r="D27" s="16"/>
    </row>
    <row r="28">
      <c r="A28" s="15"/>
      <c r="B28" s="15"/>
      <c r="C28" s="18" t="s">
        <v>22</v>
      </c>
      <c r="D28" s="16"/>
    </row>
    <row r="29">
      <c r="A29" s="15"/>
      <c r="B29" s="15"/>
      <c r="C29" s="18" t="s">
        <v>23</v>
      </c>
      <c r="D29" s="16"/>
    </row>
    <row r="30">
      <c r="A30" s="15"/>
      <c r="B30" s="15"/>
      <c r="C30" s="18" t="s">
        <v>24</v>
      </c>
      <c r="D30" s="16"/>
    </row>
    <row r="31">
      <c r="A31" s="15"/>
      <c r="B31" s="15"/>
      <c r="C31" s="18" t="s">
        <v>25</v>
      </c>
      <c r="D31" s="16"/>
    </row>
    <row r="32">
      <c r="A32" s="15"/>
      <c r="B32" s="15"/>
      <c r="C32" s="18" t="s">
        <v>26</v>
      </c>
      <c r="D32" s="16"/>
    </row>
    <row r="33">
      <c r="A33" s="15"/>
      <c r="B33" s="15"/>
      <c r="C33" s="18" t="s">
        <v>27</v>
      </c>
      <c r="D33" s="16"/>
    </row>
    <row r="34">
      <c r="A34" s="15"/>
      <c r="B34" s="15"/>
      <c r="C34" s="18" t="s">
        <v>28</v>
      </c>
      <c r="D34" s="16"/>
    </row>
    <row r="35">
      <c r="A35" s="15"/>
      <c r="B35" s="15"/>
      <c r="C35" s="18" t="s">
        <v>29</v>
      </c>
      <c r="D35" s="16"/>
    </row>
    <row r="36">
      <c r="A36" s="15"/>
      <c r="B36" s="15"/>
      <c r="C36" s="18" t="s">
        <v>30</v>
      </c>
      <c r="D36" s="16"/>
    </row>
    <row r="37">
      <c r="A37" s="15"/>
      <c r="B37" s="15"/>
      <c r="C37" s="18" t="s">
        <v>31</v>
      </c>
      <c r="D37" s="16"/>
    </row>
    <row r="38">
      <c r="A38" s="15"/>
      <c r="B38" s="15"/>
      <c r="C38" s="18" t="s">
        <v>32</v>
      </c>
      <c r="D38" s="16"/>
    </row>
    <row r="39">
      <c r="A39" s="15"/>
      <c r="B39" s="15"/>
      <c r="C39" s="18" t="s">
        <v>33</v>
      </c>
      <c r="D39" s="16"/>
    </row>
    <row r="40">
      <c r="A40" s="15"/>
      <c r="B40" s="15"/>
      <c r="C40" s="18" t="s">
        <v>34</v>
      </c>
      <c r="D40" s="16"/>
    </row>
    <row r="41">
      <c r="A41" s="15"/>
      <c r="B41" s="15"/>
      <c r="C41" s="18" t="s">
        <v>35</v>
      </c>
      <c r="D41" s="16"/>
    </row>
    <row r="42">
      <c r="A42" s="15"/>
      <c r="B42" s="15"/>
      <c r="C42" s="18" t="s">
        <v>36</v>
      </c>
      <c r="D42" s="16"/>
    </row>
  </sheetData>
  <mergeCells count="1">
    <mergeCell ref="C5:D6"/>
  </mergeCells>
  <hyperlinks>
    <hyperlink display="KM1 - Informações quantitativas sobre os requerimentos prudenciais" location="'KM1'!A1" ref="C8"/>
    <hyperlink display="OV1 - Visão geral dos ativos ponderados pelo risco (RWA)" location="'OV1'!A1" ref="C9"/>
    <hyperlink display="LI1 - Diferenças entre o escopo de consolidação contábil e o escopo de tratamento prudencial, bem como o detalhamento dos valores associados às categorias de risco" location="'LI1'!A1" ref="C10"/>
    <hyperlink display="LI2 - Principais causas das diferenças entre os valores considerados na regulamentação prudencial e os valores das exposições" location="'LI2'!A1" ref="C11"/>
    <hyperlink display="CCA - Principais características dos instrumentos do Patrimônio de Referência (PR)" location="CCA!A1" ref="C12"/>
    <hyperlink display="CC1 - Composição do Patrimônio de Referência (PR)" location="'CC1'!A1" ref="C13"/>
    <hyperlink display="CC2 - Conciliação do Patrimônio de Referência (PR) com o balanço patrimonial" location="'CC2'!A1" ref="C14"/>
    <hyperlink display="CCyB1 - Distribuição geográfica das exposições ao risco de crédito consideradas no cálculo do ACPContracíclico" location="CCyB1!A1" ref="C15"/>
    <hyperlink display="CR1 - Qualidade creditícia das exposições" location="'CR1'!A1" ref="C16"/>
    <hyperlink display="CR2 - Mudanças no estoque de operações classificadas como ativos problemáticos" location="'CR2'!A1" ref="C17"/>
    <hyperlink display="CRBe - Informações adicionais sobre a qualidade creditícia das exposições: Exposições por região geográfica " location="CRBe!A1" ref="C18"/>
    <hyperlink display="CRBf - Informações adicionais sobre a qualidade creditícia das exposições: Operações classificadas como ativos problemáticos segregadas por região geográfica " location="CRBf!A1" ref="C19"/>
    <hyperlink display="CRBg - Informações adicionais sobre a qualidade creditícia das exposições: Exposições em atraso segmentadas por faixas de atraso" location="CRBg!A1" ref="C20"/>
    <hyperlink display="CRBh - Informações adicionais sobre a qualidade creditícia das exposições: Segregação do total das exposições reestruturadas" location="CRBh!A1" ref="C21"/>
    <hyperlink display="CRBi - Informações adicionais sobre a qualidade creditícia das exposições: Percentual das dez e cem maiores exposições em relação ao total" location="CRBi!A1" ref="C22"/>
    <hyperlink display="CR3 - Visão geral das técnicas de mitigação do risco de crédito" location="'CR3'!A1" ref="C23"/>
    <hyperlink display="CR4 - Abordagem padronizada – exposições e efeitos da mitigação do risco de crédito" location="'CR4'!A1" ref="C24"/>
    <hyperlink display="CR5 - Abordagem padronizada - segregação de exposições por contraparte e por fator de ponderação de risco (FPR)" location="'CR5'!A1" ref="C25"/>
    <hyperlink display="CCR1 - Análise das exposições ao risco de crédito de contraparte (CCR) por abordagem utilizada" location="'CCR1'!A1" ref="C26"/>
    <hyperlink display="CCR3 - Abordagem padronizada – segregação das exposições ao CCR por contraparte e por fator de ponderação de risco" location="'CCR3'!A1" ref="C27"/>
    <hyperlink display="CCR5 - Colaterais financeiros associados a exposições ao risco de crédito de contraparte" location="'CCR5'!A1" ref="C28"/>
    <hyperlink display="CCR6 - Informações sobre o risco de crédito de contraparte associado a derivativos de crédito" location="'CCR6'!A1" ref="C29"/>
    <hyperlink display="CCR8 - Informações sobre o risco de crédito de contraparte associado a exposições a contrapartes centrais" location="'CCR8'!A1" ref="C30"/>
    <hyperlink display="SEC1 - Exposições de securitização classificadas na carteira bancária" location="'SEC1'!A1" ref="C31"/>
    <hyperlink display="SEC2 - Exposições de securitização classificadas na carteira de negociação" location="'SEC2'!A1" ref="C32"/>
    <hyperlink display="SEC3 - Exposições de securitização da carteira bancária e requerimentos de capital - instituição como originadora ou patrocinadora" location="'SEC3'!A1" ref="C33"/>
    <hyperlink display="SEC4 - Exposições de securitização da carteira bancária e requerimentos de capital - instituição como investidora" location="'SEC4'!A1" ref="C34"/>
    <hyperlink display="MR1 - Abordagem padronizada - fatores de risco associados ao risco de mercado" location="'MR1'!A1" ref="C35"/>
    <hyperlink display="IRRBB1 - Informações qualitativas sobre o IRRBB" location="IRRBB1!A1" ref="C36"/>
    <hyperlink display="REM1 - Remuneração atribuída durante o ano de referência" location="'REM1'!A1" ref="C37"/>
    <hyperlink display="REM2 - Pagamentos extraordinários" location="'REM2'!A1" ref="C38"/>
    <hyperlink display="REM3 - Remuneração diferida" location="'REM3'!A1" ref="C39"/>
    <hyperlink display="OR1 - Histórico de perdas operacionais" location="'OR1'!A1" ref="C40"/>
    <hyperlink display="OR2 - Composição do Indicador de Negócios (BI)" location="'OR2'!A1" ref="C41"/>
    <hyperlink display="OR3 - Requerimento de capital para o risco operacional" location="'OR3'!A1" ref="C42"/>
  </hyperlinks>
  <printOptions gridLines="1" horizontalCentered="1"/>
  <pageMargins bottom="0.75" footer="0.0" header="0.0" left="0.7" right="0.7" top="0.75"/>
  <pageSetup fitToHeight="0" cellComments="atEnd" orientation="landscape" pageOrder="overThenDown"/>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351C75"/>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4.13"/>
    <col customWidth="1" min="4" max="4" width="68.13"/>
    <col customWidth="1" min="5" max="9" width="14.0"/>
  </cols>
  <sheetData>
    <row r="1">
      <c r="A1" s="1"/>
      <c r="B1" s="1"/>
      <c r="C1" s="1"/>
      <c r="D1" s="1"/>
      <c r="E1" s="21"/>
      <c r="F1" s="22"/>
      <c r="G1" s="22"/>
      <c r="H1" s="22"/>
      <c r="I1" s="22"/>
    </row>
    <row r="2" ht="6.75" customHeight="1">
      <c r="A2" s="1"/>
      <c r="B2" s="2"/>
      <c r="C2" s="2"/>
      <c r="D2" s="2"/>
      <c r="E2" s="23"/>
      <c r="F2" s="24"/>
      <c r="G2" s="24"/>
      <c r="H2" s="24"/>
      <c r="I2" s="24"/>
    </row>
    <row r="3">
      <c r="A3" s="1"/>
      <c r="B3" s="2"/>
      <c r="C3" s="2"/>
      <c r="D3" s="2"/>
      <c r="E3" s="23"/>
      <c r="F3" s="24"/>
      <c r="G3" s="24"/>
      <c r="H3" s="24"/>
      <c r="I3" s="24"/>
    </row>
    <row r="4">
      <c r="A4" s="1"/>
      <c r="B4" s="2"/>
      <c r="C4" s="2"/>
      <c r="D4" s="2"/>
      <c r="E4" s="23"/>
      <c r="F4" s="24"/>
      <c r="G4" s="24"/>
      <c r="H4" s="24"/>
      <c r="I4" s="24"/>
    </row>
    <row r="5">
      <c r="A5" s="3"/>
      <c r="B5" s="4"/>
      <c r="C5" s="25" t="s">
        <v>37</v>
      </c>
      <c r="E5" s="23"/>
      <c r="F5" s="24"/>
      <c r="G5" s="24"/>
      <c r="H5" s="24"/>
      <c r="I5" s="24"/>
    </row>
    <row r="6">
      <c r="A6" s="1"/>
      <c r="B6" s="2"/>
      <c r="E6" s="23" t="s">
        <v>38</v>
      </c>
      <c r="F6" s="24" t="s">
        <v>39</v>
      </c>
      <c r="G6" s="24" t="s">
        <v>40</v>
      </c>
      <c r="H6" s="24" t="s">
        <v>41</v>
      </c>
      <c r="I6" s="24" t="s">
        <v>42</v>
      </c>
    </row>
    <row r="7">
      <c r="A7" s="6"/>
      <c r="B7" s="7"/>
      <c r="C7" s="8" t="s">
        <v>43</v>
      </c>
      <c r="D7" s="9"/>
      <c r="E7" s="26">
        <v>46022.0</v>
      </c>
      <c r="F7" s="27">
        <f t="shared" ref="F7:G7" si="1">E7-92</f>
        <v>45930</v>
      </c>
      <c r="G7" s="27">
        <f t="shared" si="1"/>
        <v>45838</v>
      </c>
      <c r="H7" s="27">
        <f t="shared" ref="H7:I7" si="2">G7-93</f>
        <v>45745</v>
      </c>
      <c r="I7" s="28">
        <f t="shared" si="2"/>
        <v>45652</v>
      </c>
    </row>
    <row r="8">
      <c r="A8" s="29"/>
      <c r="B8" s="29"/>
      <c r="C8" s="30" t="s">
        <v>44</v>
      </c>
      <c r="D8" s="31"/>
      <c r="E8" s="32"/>
      <c r="F8" s="32"/>
      <c r="G8" s="32"/>
      <c r="H8" s="32"/>
      <c r="I8" s="32"/>
    </row>
    <row r="9">
      <c r="A9" s="11"/>
      <c r="B9" s="11"/>
      <c r="C9" s="33" t="s">
        <v>45</v>
      </c>
      <c r="D9" s="34" t="s">
        <v>46</v>
      </c>
      <c r="E9" s="35">
        <v>2.2232143532E10</v>
      </c>
      <c r="F9" s="35">
        <v>1.8730917041E10</v>
      </c>
      <c r="G9" s="35">
        <v>1.8331501338E10</v>
      </c>
      <c r="H9" s="35">
        <v>1.8679283414E10</v>
      </c>
      <c r="I9" s="35">
        <v>1.8156195334E10</v>
      </c>
    </row>
    <row r="10">
      <c r="A10" s="11"/>
      <c r="B10" s="11"/>
      <c r="C10" s="33" t="s">
        <v>47</v>
      </c>
      <c r="D10" s="34" t="s">
        <v>48</v>
      </c>
      <c r="E10" s="35">
        <v>2.0626862503E10</v>
      </c>
      <c r="F10" s="35">
        <v>1.7125636012E10</v>
      </c>
      <c r="G10" s="35">
        <v>1.6726220309E10</v>
      </c>
      <c r="H10" s="35">
        <v>1.7074002385E10</v>
      </c>
      <c r="I10" s="35">
        <v>1.8156195334E10</v>
      </c>
    </row>
    <row r="11">
      <c r="A11" s="11"/>
      <c r="B11" s="11"/>
      <c r="C11" s="33" t="s">
        <v>49</v>
      </c>
      <c r="D11" s="34" t="s">
        <v>50</v>
      </c>
      <c r="E11" s="35">
        <v>2.4579306522E10</v>
      </c>
      <c r="F11" s="35">
        <v>2.0550340602E10</v>
      </c>
      <c r="G11" s="35">
        <v>2.0215624288E10</v>
      </c>
      <c r="H11" s="35">
        <v>2.0489914069E10</v>
      </c>
      <c r="I11" s="35">
        <v>2.006451994E10</v>
      </c>
    </row>
    <row r="12">
      <c r="A12" s="11"/>
      <c r="B12" s="11"/>
      <c r="C12" s="33" t="s">
        <v>51</v>
      </c>
      <c r="D12" s="34" t="s">
        <v>52</v>
      </c>
      <c r="E12" s="35">
        <v>2.2974025493E10</v>
      </c>
      <c r="F12" s="35">
        <v>1.8945059573E10</v>
      </c>
      <c r="G12" s="35">
        <v>1.8610343259E10</v>
      </c>
      <c r="H12" s="35">
        <v>1.888463304E10</v>
      </c>
      <c r="I12" s="35">
        <v>2.006451994E10</v>
      </c>
    </row>
    <row r="13">
      <c r="A13" s="11"/>
      <c r="B13" s="11"/>
      <c r="C13" s="33" t="s">
        <v>53</v>
      </c>
      <c r="D13" s="34" t="s">
        <v>54</v>
      </c>
      <c r="E13" s="35">
        <v>2.8354236075E10</v>
      </c>
      <c r="F13" s="35">
        <v>2.2991259991E10</v>
      </c>
      <c r="G13" s="35">
        <v>2.2644620111E10</v>
      </c>
      <c r="H13" s="35">
        <v>2.2830432227E10</v>
      </c>
      <c r="I13" s="35">
        <v>2.2408544502E10</v>
      </c>
    </row>
    <row r="14">
      <c r="A14" s="29"/>
      <c r="B14" s="29"/>
      <c r="C14" s="33" t="s">
        <v>55</v>
      </c>
      <c r="D14" s="34" t="s">
        <v>56</v>
      </c>
      <c r="E14" s="35">
        <v>2.6748955046E10</v>
      </c>
      <c r="F14" s="35">
        <v>2.1385978962E10</v>
      </c>
      <c r="G14" s="35">
        <v>2.1039339082E10</v>
      </c>
      <c r="H14" s="35">
        <v>2.1225151198E10</v>
      </c>
      <c r="I14" s="35">
        <v>2.2408544502E10</v>
      </c>
    </row>
    <row r="15">
      <c r="A15" s="11"/>
      <c r="B15" s="11"/>
      <c r="C15" s="33" t="s">
        <v>57</v>
      </c>
      <c r="D15" s="34" t="s">
        <v>58</v>
      </c>
      <c r="E15" s="35" t="s">
        <v>59</v>
      </c>
      <c r="F15" s="35" t="s">
        <v>59</v>
      </c>
      <c r="G15" s="35" t="s">
        <v>59</v>
      </c>
      <c r="H15" s="35" t="s">
        <v>59</v>
      </c>
      <c r="I15" s="35" t="s">
        <v>59</v>
      </c>
    </row>
    <row r="16">
      <c r="A16" s="29"/>
      <c r="B16" s="29"/>
      <c r="C16" s="33" t="s">
        <v>60</v>
      </c>
      <c r="D16" s="34" t="s">
        <v>61</v>
      </c>
      <c r="E16" s="35" t="s">
        <v>59</v>
      </c>
      <c r="F16" s="35" t="s">
        <v>59</v>
      </c>
      <c r="G16" s="35" t="s">
        <v>59</v>
      </c>
      <c r="H16" s="35" t="s">
        <v>59</v>
      </c>
      <c r="I16" s="35" t="s">
        <v>59</v>
      </c>
    </row>
    <row r="17">
      <c r="A17" s="11"/>
      <c r="B17" s="11"/>
      <c r="C17" s="33" t="s">
        <v>62</v>
      </c>
      <c r="D17" s="34" t="s">
        <v>63</v>
      </c>
      <c r="E17" s="35" t="s">
        <v>59</v>
      </c>
      <c r="F17" s="35" t="s">
        <v>59</v>
      </c>
      <c r="G17" s="35" t="s">
        <v>59</v>
      </c>
      <c r="H17" s="35" t="s">
        <v>59</v>
      </c>
      <c r="I17" s="35" t="s">
        <v>59</v>
      </c>
    </row>
    <row r="18">
      <c r="A18" s="11"/>
      <c r="B18" s="11"/>
      <c r="C18" s="36" t="s">
        <v>64</v>
      </c>
      <c r="D18" s="37"/>
      <c r="E18" s="38"/>
      <c r="F18" s="38"/>
      <c r="G18" s="38"/>
      <c r="H18" s="38"/>
      <c r="I18" s="38"/>
    </row>
    <row r="19">
      <c r="A19" s="11"/>
      <c r="B19" s="11"/>
      <c r="C19" s="33" t="s">
        <v>65</v>
      </c>
      <c r="D19" s="34" t="s">
        <v>66</v>
      </c>
      <c r="E19" s="35">
        <v>1.71142037672E11</v>
      </c>
      <c r="F19" s="35">
        <v>1.57601626622E11</v>
      </c>
      <c r="G19" s="35">
        <v>1.42412584712E11</v>
      </c>
      <c r="H19" s="35">
        <v>1.35437827025E11</v>
      </c>
      <c r="I19" s="35">
        <v>1.23915743421E11</v>
      </c>
    </row>
    <row r="20">
      <c r="A20" s="29"/>
      <c r="B20" s="29"/>
      <c r="C20" s="33" t="s">
        <v>67</v>
      </c>
      <c r="D20" s="34" t="s">
        <v>68</v>
      </c>
      <c r="E20" s="35">
        <v>1.69536756643E11</v>
      </c>
      <c r="F20" s="35">
        <v>1.55996345593E11</v>
      </c>
      <c r="G20" s="35">
        <v>1.40807303683E11</v>
      </c>
      <c r="H20" s="35">
        <v>1.33832545996E11</v>
      </c>
      <c r="I20" s="35">
        <v>1.23915743421E11</v>
      </c>
    </row>
    <row r="21">
      <c r="A21" s="11"/>
      <c r="B21" s="11"/>
      <c r="C21" s="36" t="s">
        <v>69</v>
      </c>
      <c r="D21" s="37"/>
      <c r="E21" s="38"/>
      <c r="F21" s="38"/>
      <c r="G21" s="38"/>
      <c r="H21" s="38"/>
      <c r="I21" s="38"/>
    </row>
    <row r="22">
      <c r="A22" s="11"/>
      <c r="B22" s="11"/>
      <c r="C22" s="33" t="s">
        <v>70</v>
      </c>
      <c r="D22" s="34" t="s">
        <v>71</v>
      </c>
      <c r="E22" s="39">
        <v>0.1299</v>
      </c>
      <c r="F22" s="39">
        <v>0.1188</v>
      </c>
      <c r="G22" s="39">
        <v>0.1287</v>
      </c>
      <c r="H22" s="39">
        <v>0.1379</v>
      </c>
      <c r="I22" s="39">
        <v>0.1465</v>
      </c>
    </row>
    <row r="23">
      <c r="A23" s="11"/>
      <c r="B23" s="11"/>
      <c r="C23" s="33" t="s">
        <v>72</v>
      </c>
      <c r="D23" s="34" t="s">
        <v>73</v>
      </c>
      <c r="E23" s="39">
        <v>0.1217</v>
      </c>
      <c r="F23" s="39">
        <v>0.1098</v>
      </c>
      <c r="G23" s="39">
        <v>0.1188</v>
      </c>
      <c r="H23" s="39">
        <v>0.1276</v>
      </c>
      <c r="I23" s="39">
        <v>0.1465</v>
      </c>
    </row>
    <row r="24">
      <c r="A24" s="11"/>
      <c r="B24" s="11"/>
      <c r="C24" s="33" t="s">
        <v>74</v>
      </c>
      <c r="D24" s="40" t="s">
        <v>75</v>
      </c>
      <c r="E24" s="39">
        <v>0.1436</v>
      </c>
      <c r="F24" s="39">
        <v>0.1304</v>
      </c>
      <c r="G24" s="39">
        <v>0.142</v>
      </c>
      <c r="H24" s="39">
        <v>0.1513</v>
      </c>
      <c r="I24" s="39">
        <v>0.1619</v>
      </c>
    </row>
    <row r="25">
      <c r="A25" s="11"/>
      <c r="B25" s="11"/>
      <c r="C25" s="33" t="s">
        <v>76</v>
      </c>
      <c r="D25" s="40" t="s">
        <v>77</v>
      </c>
      <c r="E25" s="39">
        <v>0.1355</v>
      </c>
      <c r="F25" s="39">
        <v>0.1214</v>
      </c>
      <c r="G25" s="39">
        <v>0.1322</v>
      </c>
      <c r="H25" s="39">
        <v>0.1411</v>
      </c>
      <c r="I25" s="39">
        <v>0.1619</v>
      </c>
    </row>
    <row r="26">
      <c r="A26" s="29"/>
      <c r="B26" s="29"/>
      <c r="C26" s="33" t="s">
        <v>78</v>
      </c>
      <c r="D26" s="40" t="s">
        <v>79</v>
      </c>
      <c r="E26" s="39">
        <v>0.1657</v>
      </c>
      <c r="F26" s="39">
        <v>0.1459</v>
      </c>
      <c r="G26" s="39">
        <v>0.159</v>
      </c>
      <c r="H26" s="39">
        <v>0.1686</v>
      </c>
      <c r="I26" s="39">
        <v>0.1808</v>
      </c>
    </row>
    <row r="27">
      <c r="A27" s="11"/>
      <c r="B27" s="11"/>
      <c r="C27" s="33" t="s">
        <v>80</v>
      </c>
      <c r="D27" s="40" t="s">
        <v>81</v>
      </c>
      <c r="E27" s="39">
        <v>0.1578</v>
      </c>
      <c r="F27" s="39">
        <v>0.1371</v>
      </c>
      <c r="G27" s="39">
        <v>0.1494</v>
      </c>
      <c r="H27" s="39">
        <v>0.1586</v>
      </c>
      <c r="I27" s="39">
        <v>0.1808</v>
      </c>
    </row>
    <row r="28">
      <c r="A28" s="11"/>
      <c r="B28" s="11"/>
      <c r="C28" s="36" t="s">
        <v>82</v>
      </c>
      <c r="D28" s="37"/>
      <c r="E28" s="38"/>
      <c r="F28" s="38"/>
      <c r="G28" s="38"/>
      <c r="H28" s="38"/>
      <c r="I28" s="38"/>
    </row>
    <row r="29">
      <c r="A29" s="29"/>
      <c r="B29" s="29"/>
      <c r="C29" s="33" t="s">
        <v>83</v>
      </c>
      <c r="D29" s="34" t="s">
        <v>84</v>
      </c>
      <c r="E29" s="39">
        <v>0.025</v>
      </c>
      <c r="F29" s="39">
        <v>0.025</v>
      </c>
      <c r="G29" s="39">
        <v>0.025</v>
      </c>
      <c r="H29" s="39">
        <v>0.025</v>
      </c>
      <c r="I29" s="39">
        <v>0.0125</v>
      </c>
    </row>
    <row r="30">
      <c r="A30" s="11"/>
      <c r="B30" s="11"/>
      <c r="C30" s="33" t="s">
        <v>85</v>
      </c>
      <c r="D30" s="34" t="s">
        <v>86</v>
      </c>
      <c r="E30" s="41" t="s">
        <v>59</v>
      </c>
      <c r="F30" s="41" t="s">
        <v>59</v>
      </c>
      <c r="G30" s="41" t="s">
        <v>59</v>
      </c>
      <c r="H30" s="41" t="s">
        <v>59</v>
      </c>
      <c r="I30" s="41" t="s">
        <v>59</v>
      </c>
    </row>
    <row r="31">
      <c r="A31" s="11"/>
      <c r="B31" s="11"/>
      <c r="C31" s="33" t="s">
        <v>87</v>
      </c>
      <c r="D31" s="34" t="s">
        <v>88</v>
      </c>
      <c r="E31" s="41" t="s">
        <v>59</v>
      </c>
      <c r="F31" s="41" t="s">
        <v>59</v>
      </c>
      <c r="G31" s="41" t="s">
        <v>59</v>
      </c>
      <c r="H31" s="41" t="s">
        <v>59</v>
      </c>
      <c r="I31" s="41" t="s">
        <v>59</v>
      </c>
    </row>
    <row r="32">
      <c r="A32" s="11"/>
      <c r="B32" s="11"/>
      <c r="C32" s="33" t="s">
        <v>89</v>
      </c>
      <c r="D32" s="34" t="s">
        <v>90</v>
      </c>
      <c r="E32" s="39">
        <v>0.025</v>
      </c>
      <c r="F32" s="39">
        <v>0.025</v>
      </c>
      <c r="G32" s="39">
        <v>0.025</v>
      </c>
      <c r="H32" s="39">
        <v>0.025</v>
      </c>
      <c r="I32" s="39">
        <v>0.0125</v>
      </c>
    </row>
    <row r="33">
      <c r="A33" s="29"/>
      <c r="B33" s="29"/>
      <c r="C33" s="33" t="s">
        <v>91</v>
      </c>
      <c r="D33" s="34" t="s">
        <v>92</v>
      </c>
      <c r="E33" s="39">
        <v>0.0599</v>
      </c>
      <c r="F33" s="39">
        <v>0.0488</v>
      </c>
      <c r="G33" s="39">
        <v>0.0587</v>
      </c>
      <c r="H33" s="39">
        <v>0.0679</v>
      </c>
      <c r="I33" s="39">
        <v>0.089</v>
      </c>
    </row>
    <row r="34">
      <c r="A34" s="11"/>
      <c r="B34" s="11"/>
      <c r="C34" s="33" t="s">
        <v>93</v>
      </c>
      <c r="D34" s="34" t="s">
        <v>94</v>
      </c>
      <c r="E34" s="39">
        <v>0.0517</v>
      </c>
      <c r="F34" s="39">
        <v>0.0398</v>
      </c>
      <c r="G34" s="39">
        <v>0.0488</v>
      </c>
      <c r="H34" s="39">
        <v>0.0576</v>
      </c>
      <c r="I34" s="39">
        <v>0.089</v>
      </c>
    </row>
    <row r="35">
      <c r="A35" s="11"/>
      <c r="B35" s="11"/>
      <c r="C35" s="36" t="s">
        <v>95</v>
      </c>
      <c r="D35" s="37"/>
      <c r="E35" s="38"/>
      <c r="F35" s="38"/>
      <c r="G35" s="38"/>
      <c r="H35" s="38"/>
      <c r="I35" s="38"/>
    </row>
    <row r="36">
      <c r="A36" s="11"/>
      <c r="B36" s="11"/>
      <c r="C36" s="33" t="s">
        <v>96</v>
      </c>
      <c r="D36" s="34" t="s">
        <v>97</v>
      </c>
      <c r="E36" s="35" t="s">
        <v>98</v>
      </c>
      <c r="F36" s="35" t="s">
        <v>98</v>
      </c>
      <c r="G36" s="35" t="s">
        <v>98</v>
      </c>
      <c r="H36" s="35" t="s">
        <v>98</v>
      </c>
      <c r="I36" s="35" t="s">
        <v>98</v>
      </c>
    </row>
    <row r="37">
      <c r="A37" s="17"/>
      <c r="B37" s="17"/>
      <c r="C37" s="33" t="s">
        <v>99</v>
      </c>
      <c r="D37" s="34" t="s">
        <v>100</v>
      </c>
      <c r="E37" s="35" t="s">
        <v>98</v>
      </c>
      <c r="F37" s="35" t="s">
        <v>98</v>
      </c>
      <c r="G37" s="35" t="s">
        <v>98</v>
      </c>
      <c r="H37" s="35" t="s">
        <v>98</v>
      </c>
      <c r="I37" s="35" t="s">
        <v>98</v>
      </c>
    </row>
    <row r="38">
      <c r="A38" s="42"/>
      <c r="B38" s="42"/>
      <c r="C38" s="33" t="s">
        <v>101</v>
      </c>
      <c r="D38" s="34" t="s">
        <v>102</v>
      </c>
      <c r="E38" s="35" t="s">
        <v>98</v>
      </c>
      <c r="F38" s="35" t="s">
        <v>98</v>
      </c>
      <c r="G38" s="35" t="s">
        <v>98</v>
      </c>
      <c r="H38" s="35" t="s">
        <v>98</v>
      </c>
      <c r="I38" s="35" t="s">
        <v>98</v>
      </c>
    </row>
    <row r="39">
      <c r="A39" s="17"/>
      <c r="B39" s="17"/>
      <c r="C39" s="33" t="s">
        <v>103</v>
      </c>
      <c r="D39" s="34" t="s">
        <v>104</v>
      </c>
      <c r="E39" s="35" t="s">
        <v>98</v>
      </c>
      <c r="F39" s="35" t="s">
        <v>98</v>
      </c>
      <c r="G39" s="35" t="s">
        <v>98</v>
      </c>
      <c r="H39" s="35" t="s">
        <v>98</v>
      </c>
      <c r="I39" s="35" t="s">
        <v>98</v>
      </c>
    </row>
    <row r="40">
      <c r="A40" s="17"/>
      <c r="B40" s="17"/>
      <c r="C40" s="36" t="s">
        <v>105</v>
      </c>
      <c r="D40" s="37"/>
      <c r="E40" s="38"/>
      <c r="F40" s="38"/>
      <c r="G40" s="38"/>
      <c r="H40" s="38"/>
      <c r="I40" s="38"/>
    </row>
    <row r="41">
      <c r="A41" s="17"/>
      <c r="B41" s="17"/>
      <c r="C41" s="33" t="s">
        <v>106</v>
      </c>
      <c r="D41" s="34" t="s">
        <v>107</v>
      </c>
      <c r="E41" s="35" t="s">
        <v>98</v>
      </c>
      <c r="F41" s="35" t="s">
        <v>98</v>
      </c>
      <c r="G41" s="35" t="s">
        <v>98</v>
      </c>
      <c r="H41" s="35" t="s">
        <v>98</v>
      </c>
      <c r="I41" s="35" t="s">
        <v>98</v>
      </c>
    </row>
    <row r="42">
      <c r="A42" s="17"/>
      <c r="B42" s="17"/>
      <c r="C42" s="33" t="s">
        <v>108</v>
      </c>
      <c r="D42" s="34" t="s">
        <v>109</v>
      </c>
      <c r="E42" s="35" t="s">
        <v>98</v>
      </c>
      <c r="F42" s="35" t="s">
        <v>98</v>
      </c>
      <c r="G42" s="35" t="s">
        <v>98</v>
      </c>
      <c r="H42" s="35" t="s">
        <v>98</v>
      </c>
      <c r="I42" s="35" t="s">
        <v>98</v>
      </c>
    </row>
    <row r="43">
      <c r="A43" s="17"/>
      <c r="B43" s="17"/>
      <c r="C43" s="33" t="s">
        <v>110</v>
      </c>
      <c r="D43" s="34" t="s">
        <v>111</v>
      </c>
      <c r="E43" s="35" t="s">
        <v>98</v>
      </c>
      <c r="F43" s="35" t="s">
        <v>98</v>
      </c>
      <c r="G43" s="35" t="s">
        <v>98</v>
      </c>
      <c r="H43" s="35" t="s">
        <v>98</v>
      </c>
      <c r="I43" s="35" t="s">
        <v>98</v>
      </c>
    </row>
    <row r="44">
      <c r="A44" s="17"/>
      <c r="B44" s="17"/>
      <c r="C44" s="36" t="s">
        <v>112</v>
      </c>
      <c r="D44" s="37"/>
      <c r="E44" s="38"/>
      <c r="F44" s="38"/>
      <c r="G44" s="38"/>
      <c r="H44" s="38"/>
      <c r="I44" s="38"/>
    </row>
    <row r="45">
      <c r="A45" s="17"/>
      <c r="B45" s="17"/>
      <c r="C45" s="33" t="s">
        <v>113</v>
      </c>
      <c r="D45" s="34" t="s">
        <v>114</v>
      </c>
      <c r="E45" s="35" t="s">
        <v>98</v>
      </c>
      <c r="F45" s="35" t="s">
        <v>98</v>
      </c>
      <c r="G45" s="35" t="s">
        <v>98</v>
      </c>
      <c r="H45" s="35" t="s">
        <v>98</v>
      </c>
      <c r="I45" s="35" t="s">
        <v>98</v>
      </c>
    </row>
    <row r="46">
      <c r="A46" s="17"/>
      <c r="B46" s="17"/>
      <c r="C46" s="33" t="s">
        <v>115</v>
      </c>
      <c r="D46" s="34" t="s">
        <v>116</v>
      </c>
      <c r="E46" s="35" t="s">
        <v>98</v>
      </c>
      <c r="F46" s="35" t="s">
        <v>98</v>
      </c>
      <c r="G46" s="35" t="s">
        <v>98</v>
      </c>
      <c r="H46" s="35" t="s">
        <v>98</v>
      </c>
      <c r="I46" s="35" t="s">
        <v>98</v>
      </c>
    </row>
    <row r="47">
      <c r="A47" s="17"/>
      <c r="B47" s="17"/>
      <c r="C47" s="33" t="s">
        <v>117</v>
      </c>
      <c r="D47" s="34" t="s">
        <v>118</v>
      </c>
      <c r="E47" s="35" t="s">
        <v>98</v>
      </c>
      <c r="F47" s="35" t="s">
        <v>98</v>
      </c>
      <c r="G47" s="35" t="s">
        <v>98</v>
      </c>
      <c r="H47" s="35" t="s">
        <v>98</v>
      </c>
      <c r="I47" s="35" t="s">
        <v>98</v>
      </c>
    </row>
    <row r="48">
      <c r="A48" s="17"/>
      <c r="B48" s="17"/>
      <c r="C48" s="43"/>
      <c r="D48" s="43"/>
      <c r="E48" s="44"/>
      <c r="F48" s="44"/>
      <c r="G48" s="44"/>
      <c r="H48" s="44"/>
      <c r="I48" s="44"/>
    </row>
    <row r="49">
      <c r="A49" s="17"/>
      <c r="B49" s="17"/>
      <c r="C49" s="45" t="s">
        <v>119</v>
      </c>
      <c r="D49" s="43"/>
      <c r="E49" s="44"/>
      <c r="F49" s="44"/>
      <c r="G49" s="44"/>
      <c r="H49" s="44"/>
      <c r="I49" s="44"/>
    </row>
    <row r="50">
      <c r="A50" s="17"/>
      <c r="B50" s="17"/>
      <c r="C50" s="37"/>
      <c r="D50" s="46"/>
      <c r="E50" s="46"/>
      <c r="F50" s="46"/>
      <c r="G50" s="46"/>
      <c r="H50" s="46"/>
      <c r="I50" s="47"/>
    </row>
    <row r="51">
      <c r="A51" s="17"/>
      <c r="B51" s="17"/>
      <c r="C51" s="43"/>
      <c r="D51" s="43"/>
      <c r="E51" s="44"/>
      <c r="F51" s="44"/>
      <c r="G51" s="44"/>
      <c r="H51" s="44"/>
      <c r="I51" s="44"/>
    </row>
  </sheetData>
  <mergeCells count="2">
    <mergeCell ref="C5:D6"/>
    <mergeCell ref="C50:H50"/>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351C75"/>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4.0"/>
    <col customWidth="1" min="5" max="5" width="14.0"/>
    <col customWidth="1" min="6" max="6" width="15.38"/>
    <col customWidth="1" min="7" max="7" width="15.75"/>
  </cols>
  <sheetData>
    <row r="1">
      <c r="A1" s="1"/>
      <c r="B1" s="1"/>
      <c r="C1" s="1"/>
      <c r="D1" s="1"/>
      <c r="E1" s="21"/>
      <c r="F1" s="22"/>
      <c r="G1" s="22"/>
    </row>
    <row r="2" ht="6.75" customHeight="1">
      <c r="A2" s="1"/>
      <c r="B2" s="2"/>
      <c r="C2" s="2"/>
      <c r="D2" s="2"/>
      <c r="E2" s="23"/>
      <c r="F2" s="24"/>
      <c r="G2" s="24"/>
    </row>
    <row r="3">
      <c r="A3" s="1"/>
      <c r="B3" s="2"/>
      <c r="C3" s="2"/>
      <c r="D3" s="2"/>
      <c r="E3" s="23"/>
      <c r="F3" s="24"/>
      <c r="G3" s="24"/>
    </row>
    <row r="4">
      <c r="A4" s="1"/>
      <c r="B4" s="2"/>
      <c r="C4" s="2"/>
      <c r="D4" s="2"/>
      <c r="E4" s="23"/>
      <c r="F4" s="24"/>
      <c r="G4" s="24"/>
    </row>
    <row r="5">
      <c r="A5" s="3"/>
      <c r="B5" s="4"/>
      <c r="C5" s="25" t="s">
        <v>120</v>
      </c>
      <c r="E5" s="23" t="s">
        <v>38</v>
      </c>
      <c r="F5" s="24" t="s">
        <v>39</v>
      </c>
      <c r="G5" s="24" t="s">
        <v>40</v>
      </c>
    </row>
    <row r="6">
      <c r="A6" s="1"/>
      <c r="B6" s="2"/>
      <c r="E6" s="48" t="s">
        <v>121</v>
      </c>
      <c r="F6" s="49"/>
      <c r="G6" s="50" t="s">
        <v>122</v>
      </c>
    </row>
    <row r="7">
      <c r="A7" s="6"/>
      <c r="B7" s="7"/>
      <c r="C7" s="8" t="s">
        <v>43</v>
      </c>
      <c r="D7" s="9"/>
      <c r="E7" s="26">
        <v>46022.0</v>
      </c>
      <c r="F7" s="51">
        <f>E7-93</f>
        <v>45929</v>
      </c>
      <c r="G7" s="52">
        <f>E7</f>
        <v>46022</v>
      </c>
    </row>
    <row r="8">
      <c r="A8" s="10"/>
      <c r="B8" s="11"/>
      <c r="C8" s="53" t="s">
        <v>45</v>
      </c>
      <c r="D8" s="54" t="s">
        <v>123</v>
      </c>
      <c r="E8" s="13">
        <v>1.19826733986E11</v>
      </c>
      <c r="F8" s="13">
        <v>1.08197841595E11</v>
      </c>
      <c r="G8" s="13">
        <v>9.586138719E9</v>
      </c>
    </row>
    <row r="9">
      <c r="A9" s="10"/>
      <c r="B9" s="11"/>
      <c r="C9" s="53" t="s">
        <v>49</v>
      </c>
      <c r="D9" s="55" t="s">
        <v>124</v>
      </c>
      <c r="E9" s="13">
        <v>1.19826733986E11</v>
      </c>
      <c r="F9" s="13">
        <v>1.08197841595E11</v>
      </c>
      <c r="G9" s="13">
        <v>9.586138719E9</v>
      </c>
    </row>
    <row r="10">
      <c r="A10" s="10"/>
      <c r="B10" s="11"/>
      <c r="C10" s="53" t="s">
        <v>53</v>
      </c>
      <c r="D10" s="55" t="s">
        <v>125</v>
      </c>
      <c r="E10" s="13" t="s">
        <v>59</v>
      </c>
      <c r="F10" s="13" t="s">
        <v>59</v>
      </c>
      <c r="G10" s="13" t="s">
        <v>59</v>
      </c>
    </row>
    <row r="11">
      <c r="A11" s="10"/>
      <c r="B11" s="11"/>
      <c r="C11" s="53" t="s">
        <v>70</v>
      </c>
      <c r="D11" s="55" t="s">
        <v>126</v>
      </c>
      <c r="E11" s="13" t="s">
        <v>59</v>
      </c>
      <c r="F11" s="13" t="s">
        <v>59</v>
      </c>
      <c r="G11" s="13" t="s">
        <v>59</v>
      </c>
    </row>
    <row r="12">
      <c r="A12" s="10"/>
      <c r="B12" s="11"/>
      <c r="C12" s="53" t="s">
        <v>74</v>
      </c>
      <c r="D12" s="54" t="s">
        <v>127</v>
      </c>
      <c r="E12" s="13">
        <v>5.4190906E7</v>
      </c>
      <c r="F12" s="13">
        <v>6.0323751E7</v>
      </c>
      <c r="G12" s="13">
        <v>4335272.0</v>
      </c>
    </row>
    <row r="13">
      <c r="A13" s="10"/>
      <c r="B13" s="11"/>
      <c r="C13" s="53" t="s">
        <v>78</v>
      </c>
      <c r="D13" s="55" t="s">
        <v>128</v>
      </c>
      <c r="E13" s="13" t="s">
        <v>59</v>
      </c>
      <c r="F13" s="13" t="s">
        <v>59</v>
      </c>
      <c r="G13" s="13" t="s">
        <v>59</v>
      </c>
    </row>
    <row r="14">
      <c r="A14" s="10"/>
      <c r="B14" s="11"/>
      <c r="C14" s="53" t="s">
        <v>80</v>
      </c>
      <c r="D14" s="55" t="s">
        <v>129</v>
      </c>
      <c r="E14" s="13">
        <v>2899503.0</v>
      </c>
      <c r="F14" s="13">
        <v>7042265.0</v>
      </c>
      <c r="G14" s="13">
        <v>231960.0</v>
      </c>
    </row>
    <row r="15">
      <c r="A15" s="10"/>
      <c r="B15" s="11"/>
      <c r="C15" s="53" t="s">
        <v>85</v>
      </c>
      <c r="D15" s="55" t="s">
        <v>130</v>
      </c>
      <c r="E15" s="13">
        <v>5.1291403E7</v>
      </c>
      <c r="F15" s="13">
        <v>5.3281486E7</v>
      </c>
      <c r="G15" s="13">
        <v>4103312.0</v>
      </c>
    </row>
    <row r="16">
      <c r="A16" s="10"/>
      <c r="B16" s="11"/>
      <c r="C16" s="53" t="s">
        <v>91</v>
      </c>
      <c r="D16" s="54" t="s">
        <v>131</v>
      </c>
      <c r="E16" s="13">
        <v>2.3813427E7</v>
      </c>
      <c r="F16" s="13">
        <v>2.1759143E7</v>
      </c>
      <c r="G16" s="13">
        <v>1905074.0</v>
      </c>
    </row>
    <row r="17">
      <c r="A17" s="10"/>
      <c r="B17" s="11"/>
      <c r="C17" s="53" t="s">
        <v>96</v>
      </c>
      <c r="D17" s="54" t="s">
        <v>132</v>
      </c>
      <c r="E17" s="13" t="s">
        <v>59</v>
      </c>
      <c r="F17" s="13" t="s">
        <v>59</v>
      </c>
      <c r="G17" s="13" t="s">
        <v>59</v>
      </c>
    </row>
    <row r="18">
      <c r="A18" s="10"/>
      <c r="B18" s="11"/>
      <c r="C18" s="53" t="s">
        <v>101</v>
      </c>
      <c r="D18" s="54" t="s">
        <v>133</v>
      </c>
      <c r="E18" s="13" t="s">
        <v>59</v>
      </c>
      <c r="F18" s="13" t="s">
        <v>59</v>
      </c>
      <c r="G18" s="13" t="s">
        <v>59</v>
      </c>
    </row>
    <row r="19">
      <c r="A19" s="10"/>
      <c r="B19" s="11"/>
      <c r="C19" s="53" t="s">
        <v>108</v>
      </c>
      <c r="D19" s="54" t="s">
        <v>134</v>
      </c>
      <c r="E19" s="13">
        <v>1.10975155E8</v>
      </c>
      <c r="F19" s="13">
        <v>1.17286884E8</v>
      </c>
      <c r="G19" s="13">
        <v>8878012.0</v>
      </c>
    </row>
    <row r="20">
      <c r="A20" s="10"/>
      <c r="B20" s="11"/>
      <c r="C20" s="53" t="s">
        <v>117</v>
      </c>
      <c r="D20" s="54" t="s">
        <v>135</v>
      </c>
      <c r="E20" s="13">
        <v>6.573494237E9</v>
      </c>
      <c r="F20" s="13">
        <v>5.167820015E9</v>
      </c>
      <c r="G20" s="13">
        <v>5.25879539E8</v>
      </c>
    </row>
    <row r="21">
      <c r="A21" s="10"/>
      <c r="B21" s="11"/>
      <c r="C21" s="53" t="s">
        <v>136</v>
      </c>
      <c r="D21" s="55" t="s">
        <v>137</v>
      </c>
      <c r="E21" s="13">
        <v>6.573494237E9</v>
      </c>
      <c r="F21" s="13">
        <v>5.167820015E9</v>
      </c>
      <c r="G21" s="13">
        <v>5.25879539E8</v>
      </c>
    </row>
    <row r="22">
      <c r="A22" s="10"/>
      <c r="B22" s="11"/>
      <c r="C22" s="53" t="s">
        <v>138</v>
      </c>
      <c r="D22" s="55" t="s">
        <v>139</v>
      </c>
      <c r="E22" s="13" t="s">
        <v>59</v>
      </c>
      <c r="F22" s="13" t="s">
        <v>59</v>
      </c>
      <c r="G22" s="13" t="s">
        <v>59</v>
      </c>
    </row>
    <row r="23">
      <c r="A23" s="10"/>
      <c r="B23" s="11"/>
      <c r="C23" s="34" t="s">
        <v>140</v>
      </c>
      <c r="D23" s="56" t="s">
        <v>141</v>
      </c>
      <c r="E23" s="13">
        <v>3.2650719403E10</v>
      </c>
      <c r="F23" s="13">
        <v>3.2650719403E10</v>
      </c>
      <c r="G23" s="13">
        <v>2.612057552E9</v>
      </c>
    </row>
    <row r="24">
      <c r="A24" s="10"/>
      <c r="B24" s="11"/>
      <c r="C24" s="34" t="s">
        <v>142</v>
      </c>
      <c r="D24" s="56" t="s">
        <v>143</v>
      </c>
      <c r="E24" s="13">
        <v>9.014009797E9</v>
      </c>
      <c r="F24" s="13">
        <v>8.566507684E9</v>
      </c>
      <c r="G24" s="13">
        <v>7.21120784E8</v>
      </c>
    </row>
    <row r="25">
      <c r="A25" s="10"/>
      <c r="B25" s="11"/>
      <c r="C25" s="53" t="s">
        <v>144</v>
      </c>
      <c r="D25" s="54" t="s">
        <v>145</v>
      </c>
      <c r="E25" s="13">
        <v>2.888100764E9</v>
      </c>
      <c r="F25" s="13">
        <v>2.819368147E9</v>
      </c>
      <c r="G25" s="13">
        <v>2.31048061E8</v>
      </c>
    </row>
    <row r="26">
      <c r="A26" s="10"/>
      <c r="B26" s="11"/>
      <c r="C26" s="57" t="s">
        <v>146</v>
      </c>
      <c r="D26" s="58" t="s">
        <v>147</v>
      </c>
      <c r="E26" s="59">
        <v>1.71142037673E11</v>
      </c>
      <c r="F26" s="59">
        <v>1.57601626622E11</v>
      </c>
      <c r="G26" s="59">
        <v>1.3691363014E10</v>
      </c>
    </row>
    <row r="27">
      <c r="A27" s="15"/>
      <c r="B27" s="15"/>
      <c r="C27" s="15"/>
      <c r="D27" s="15"/>
      <c r="E27" s="16"/>
      <c r="F27" s="60"/>
      <c r="G27" s="15"/>
    </row>
    <row r="28">
      <c r="A28" s="15"/>
      <c r="B28" s="42"/>
      <c r="C28" s="42" t="s">
        <v>119</v>
      </c>
      <c r="D28" s="15"/>
    </row>
    <row r="29">
      <c r="A29" s="15"/>
      <c r="B29" s="17"/>
      <c r="C29" s="61" t="s">
        <v>148</v>
      </c>
      <c r="D29" s="46"/>
      <c r="E29" s="46"/>
      <c r="F29" s="46"/>
      <c r="G29" s="46"/>
    </row>
    <row r="30">
      <c r="A30" s="20"/>
      <c r="B30" s="20"/>
    </row>
    <row r="31">
      <c r="A31" s="15"/>
      <c r="B31" s="15"/>
    </row>
    <row r="32">
      <c r="A32" s="15"/>
      <c r="B32" s="15"/>
    </row>
  </sheetData>
  <mergeCells count="3">
    <mergeCell ref="C5:D6"/>
    <mergeCell ref="E6:F6"/>
    <mergeCell ref="C29:G32"/>
  </mergeCells>
  <drawing r:id="rId4"/>
  <legacyDrawing r:id="rId5"/>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9D2E9"/>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63.63"/>
    <col customWidth="1" min="5" max="7" width="14.13"/>
    <col customWidth="1" min="8" max="11" width="13.38"/>
  </cols>
  <sheetData>
    <row r="1">
      <c r="A1" s="1"/>
      <c r="B1" s="1"/>
      <c r="C1" s="1"/>
      <c r="D1" s="1"/>
      <c r="E1" s="21"/>
      <c r="F1" s="22"/>
      <c r="G1" s="22"/>
      <c r="H1" s="22"/>
      <c r="I1" s="22"/>
      <c r="J1" s="22"/>
      <c r="K1" s="22"/>
    </row>
    <row r="2" ht="6.75" customHeight="1">
      <c r="A2" s="1"/>
      <c r="B2" s="2"/>
      <c r="C2" s="2"/>
      <c r="D2" s="2"/>
      <c r="E2" s="23"/>
      <c r="F2" s="24"/>
      <c r="G2" s="24"/>
      <c r="H2" s="24"/>
      <c r="I2" s="24"/>
      <c r="J2" s="24"/>
      <c r="K2" s="24"/>
    </row>
    <row r="3">
      <c r="A3" s="1"/>
      <c r="B3" s="2"/>
      <c r="C3" s="2"/>
      <c r="D3" s="2"/>
      <c r="E3" s="23"/>
      <c r="F3" s="24"/>
      <c r="G3" s="24"/>
      <c r="H3" s="24"/>
      <c r="I3" s="24"/>
      <c r="J3" s="24"/>
      <c r="K3" s="24"/>
    </row>
    <row r="4">
      <c r="A4" s="1"/>
      <c r="B4" s="2"/>
      <c r="C4" s="2"/>
      <c r="D4" s="2"/>
      <c r="E4" s="23"/>
      <c r="F4" s="24"/>
      <c r="G4" s="24"/>
      <c r="H4" s="24"/>
      <c r="I4" s="24"/>
      <c r="J4" s="24"/>
      <c r="K4" s="26">
        <v>46022.0</v>
      </c>
    </row>
    <row r="5">
      <c r="A5" s="3"/>
      <c r="B5" s="4"/>
      <c r="C5" s="62" t="s">
        <v>149</v>
      </c>
      <c r="E5" s="23" t="s">
        <v>38</v>
      </c>
      <c r="F5" s="24" t="s">
        <v>39</v>
      </c>
      <c r="G5" s="24" t="s">
        <v>40</v>
      </c>
      <c r="H5" s="63" t="s">
        <v>41</v>
      </c>
      <c r="I5" s="63" t="s">
        <v>42</v>
      </c>
      <c r="J5" s="63" t="s">
        <v>150</v>
      </c>
      <c r="K5" s="63" t="s">
        <v>151</v>
      </c>
    </row>
    <row r="6">
      <c r="A6" s="1"/>
      <c r="B6" s="2"/>
      <c r="E6" s="64" t="s">
        <v>152</v>
      </c>
      <c r="F6" s="65" t="s">
        <v>153</v>
      </c>
      <c r="G6" s="66" t="s">
        <v>154</v>
      </c>
      <c r="H6" s="67"/>
      <c r="I6" s="67"/>
      <c r="J6" s="67"/>
      <c r="K6" s="67"/>
    </row>
    <row r="7" ht="94.5" customHeight="1">
      <c r="A7" s="6"/>
      <c r="B7" s="7"/>
      <c r="C7" s="8" t="s">
        <v>43</v>
      </c>
      <c r="D7" s="9"/>
      <c r="E7" s="68"/>
      <c r="F7" s="69"/>
      <c r="G7" s="70" t="s">
        <v>155</v>
      </c>
      <c r="H7" s="70" t="s">
        <v>156</v>
      </c>
      <c r="I7" s="70" t="s">
        <v>157</v>
      </c>
      <c r="J7" s="70" t="s">
        <v>158</v>
      </c>
      <c r="K7" s="71" t="s">
        <v>159</v>
      </c>
    </row>
    <row r="8">
      <c r="A8" s="10"/>
      <c r="B8" s="72"/>
      <c r="C8" s="73" t="s">
        <v>160</v>
      </c>
      <c r="E8" s="74"/>
      <c r="F8" s="74"/>
      <c r="G8" s="74"/>
      <c r="H8" s="74"/>
      <c r="I8" s="74"/>
      <c r="J8" s="74"/>
      <c r="K8" s="74"/>
    </row>
    <row r="9">
      <c r="A9" s="10"/>
      <c r="B9" s="11"/>
      <c r="C9" s="54"/>
      <c r="D9" s="54" t="s">
        <v>161</v>
      </c>
      <c r="E9" s="13">
        <v>3.685162943E9</v>
      </c>
      <c r="F9" s="13">
        <v>3.684766261E9</v>
      </c>
      <c r="G9" s="13">
        <v>3.684766261E9</v>
      </c>
      <c r="H9" s="13" t="s">
        <v>59</v>
      </c>
      <c r="I9" s="13" t="s">
        <v>59</v>
      </c>
      <c r="J9" s="13" t="s">
        <v>59</v>
      </c>
      <c r="K9" s="13" t="s">
        <v>59</v>
      </c>
    </row>
    <row r="10">
      <c r="A10" s="10"/>
      <c r="B10" s="11"/>
      <c r="C10" s="54"/>
      <c r="D10" s="54" t="s">
        <v>162</v>
      </c>
      <c r="E10" s="13">
        <v>2.69279256E8</v>
      </c>
      <c r="F10" s="13">
        <v>2.69279256E8</v>
      </c>
      <c r="G10" s="13">
        <v>2.21846656E8</v>
      </c>
      <c r="H10" s="13">
        <v>4.74326E7</v>
      </c>
      <c r="I10" s="13" t="s">
        <v>59</v>
      </c>
      <c r="J10" s="13" t="s">
        <v>59</v>
      </c>
      <c r="K10" s="13" t="s">
        <v>59</v>
      </c>
    </row>
    <row r="11">
      <c r="A11" s="10"/>
      <c r="B11" s="11"/>
      <c r="C11" s="54"/>
      <c r="D11" s="54" t="s">
        <v>163</v>
      </c>
      <c r="E11" s="13">
        <v>1.73602382239E11</v>
      </c>
      <c r="F11" s="13">
        <v>1.78388589498E11</v>
      </c>
      <c r="G11" s="13">
        <v>1.78095196984E11</v>
      </c>
      <c r="H11" s="13">
        <v>5.1020687E7</v>
      </c>
      <c r="I11" s="13">
        <v>2.42371827E8</v>
      </c>
      <c r="J11" s="13">
        <v>2.3367751328E10</v>
      </c>
      <c r="K11" s="13" t="s">
        <v>59</v>
      </c>
    </row>
    <row r="12">
      <c r="A12" s="10"/>
      <c r="B12" s="11"/>
      <c r="C12" s="54"/>
      <c r="D12" s="54" t="s">
        <v>164</v>
      </c>
      <c r="E12" s="13">
        <v>8.6321870905E10</v>
      </c>
      <c r="F12" s="13">
        <v>1.05099417959E11</v>
      </c>
      <c r="G12" s="13">
        <v>1.05099417959E11</v>
      </c>
      <c r="H12" s="13" t="s">
        <v>59</v>
      </c>
      <c r="I12" s="13" t="s">
        <v>59</v>
      </c>
      <c r="J12" s="13" t="s">
        <v>59</v>
      </c>
      <c r="K12" s="13" t="s">
        <v>59</v>
      </c>
    </row>
    <row r="13">
      <c r="A13" s="10"/>
      <c r="B13" s="11"/>
      <c r="C13" s="54"/>
      <c r="D13" s="54" t="s">
        <v>165</v>
      </c>
      <c r="E13" s="13">
        <v>4.9121865E7</v>
      </c>
      <c r="F13" s="13">
        <v>4.9121865E7</v>
      </c>
      <c r="G13" s="13">
        <v>4.9121865E7</v>
      </c>
      <c r="H13" s="13" t="s">
        <v>59</v>
      </c>
      <c r="I13" s="13" t="s">
        <v>59</v>
      </c>
      <c r="J13" s="13" t="s">
        <v>59</v>
      </c>
      <c r="K13" s="13" t="s">
        <v>59</v>
      </c>
    </row>
    <row r="14">
      <c r="A14" s="10"/>
      <c r="B14" s="11"/>
      <c r="C14" s="54"/>
      <c r="D14" s="54" t="s">
        <v>166</v>
      </c>
      <c r="E14" s="13">
        <v>-2.033328064E10</v>
      </c>
      <c r="F14" s="13">
        <v>-3.8146003265E10</v>
      </c>
      <c r="G14" s="13">
        <v>-3.8146003265E10</v>
      </c>
      <c r="H14" s="13" t="s">
        <v>59</v>
      </c>
      <c r="I14" s="13" t="s">
        <v>59</v>
      </c>
      <c r="J14" s="13" t="s">
        <v>59</v>
      </c>
      <c r="K14" s="13" t="s">
        <v>59</v>
      </c>
    </row>
    <row r="15">
      <c r="A15" s="10"/>
      <c r="B15" s="11"/>
      <c r="C15" s="54"/>
      <c r="D15" s="54" t="s">
        <v>167</v>
      </c>
      <c r="E15" s="13">
        <v>1.1218387939E10</v>
      </c>
      <c r="F15" s="13">
        <v>1.4375999339E10</v>
      </c>
      <c r="G15" s="13">
        <v>1.4200099651E10</v>
      </c>
      <c r="H15" s="13" t="s">
        <v>59</v>
      </c>
      <c r="I15" s="13" t="s">
        <v>59</v>
      </c>
      <c r="J15" s="13" t="s">
        <v>59</v>
      </c>
      <c r="K15" s="13">
        <v>1.75899688E8</v>
      </c>
    </row>
    <row r="16">
      <c r="A16" s="10"/>
      <c r="B16" s="11"/>
      <c r="C16" s="54"/>
      <c r="D16" s="54" t="s">
        <v>168</v>
      </c>
      <c r="E16" s="13" t="s">
        <v>59</v>
      </c>
      <c r="F16" s="13">
        <v>3.51596374E8</v>
      </c>
      <c r="G16" s="13">
        <v>3.51596374E8</v>
      </c>
      <c r="H16" s="13" t="s">
        <v>59</v>
      </c>
      <c r="I16" s="13" t="s">
        <v>59</v>
      </c>
      <c r="J16" s="13" t="s">
        <v>59</v>
      </c>
      <c r="K16" s="13" t="s">
        <v>59</v>
      </c>
    </row>
    <row r="17">
      <c r="A17" s="10"/>
      <c r="B17" s="11"/>
      <c r="C17" s="54"/>
      <c r="D17" s="40" t="s">
        <v>169</v>
      </c>
      <c r="E17" s="13" t="s">
        <v>59</v>
      </c>
      <c r="F17" s="13" t="s">
        <v>59</v>
      </c>
      <c r="G17" s="13" t="s">
        <v>59</v>
      </c>
      <c r="H17" s="13" t="s">
        <v>59</v>
      </c>
      <c r="I17" s="13" t="s">
        <v>59</v>
      </c>
      <c r="J17" s="13" t="s">
        <v>59</v>
      </c>
      <c r="K17" s="13" t="s">
        <v>59</v>
      </c>
    </row>
    <row r="18">
      <c r="A18" s="10"/>
      <c r="B18" s="11"/>
      <c r="C18" s="54"/>
      <c r="D18" s="40" t="s">
        <v>170</v>
      </c>
      <c r="E18" s="13" t="s">
        <v>59</v>
      </c>
      <c r="F18" s="13" t="s">
        <v>59</v>
      </c>
      <c r="G18" s="13" t="s">
        <v>59</v>
      </c>
      <c r="H18" s="13" t="s">
        <v>59</v>
      </c>
      <c r="I18" s="13" t="s">
        <v>59</v>
      </c>
      <c r="J18" s="13" t="s">
        <v>59</v>
      </c>
      <c r="K18" s="13" t="s">
        <v>59</v>
      </c>
    </row>
    <row r="19">
      <c r="A19" s="10"/>
      <c r="B19" s="11"/>
      <c r="C19" s="54"/>
      <c r="D19" s="34" t="s">
        <v>171</v>
      </c>
      <c r="E19" s="13" t="s">
        <v>59</v>
      </c>
      <c r="F19" s="13">
        <v>3.51596374E8</v>
      </c>
      <c r="G19" s="13">
        <v>3.51596374E8</v>
      </c>
      <c r="H19" s="13" t="s">
        <v>59</v>
      </c>
      <c r="I19" s="13" t="s">
        <v>59</v>
      </c>
      <c r="J19" s="13" t="s">
        <v>59</v>
      </c>
      <c r="K19" s="13" t="s">
        <v>59</v>
      </c>
    </row>
    <row r="20">
      <c r="A20" s="10"/>
      <c r="B20" s="11"/>
      <c r="C20" s="54"/>
      <c r="D20" s="54" t="s">
        <v>172</v>
      </c>
      <c r="E20" s="13">
        <v>2.10583719E8</v>
      </c>
      <c r="F20" s="13">
        <v>2.1056895E8</v>
      </c>
      <c r="G20" s="13">
        <v>2.1056895E8</v>
      </c>
      <c r="H20" s="13" t="s">
        <v>59</v>
      </c>
      <c r="I20" s="13" t="s">
        <v>59</v>
      </c>
      <c r="J20" s="13" t="s">
        <v>59</v>
      </c>
      <c r="K20" s="13" t="s">
        <v>59</v>
      </c>
    </row>
    <row r="21">
      <c r="A21" s="10"/>
      <c r="B21" s="11"/>
      <c r="C21" s="54"/>
      <c r="D21" s="54" t="s">
        <v>173</v>
      </c>
      <c r="E21" s="13">
        <v>5.147730973E9</v>
      </c>
      <c r="F21" s="13">
        <v>3.070755945E9</v>
      </c>
      <c r="G21" s="13" t="s">
        <v>59</v>
      </c>
      <c r="H21" s="13" t="s">
        <v>59</v>
      </c>
      <c r="I21" s="13" t="s">
        <v>59</v>
      </c>
      <c r="J21" s="13" t="s">
        <v>59</v>
      </c>
      <c r="K21" s="13">
        <v>3.070755945E9</v>
      </c>
    </row>
    <row r="22">
      <c r="A22" s="10"/>
      <c r="B22" s="11"/>
      <c r="C22" s="54"/>
      <c r="D22" s="54" t="s">
        <v>174</v>
      </c>
      <c r="E22" s="13">
        <v>-9.13851573E8</v>
      </c>
      <c r="F22" s="13">
        <v>-8.78645587E8</v>
      </c>
      <c r="G22" s="13">
        <v>-1.46852683E8</v>
      </c>
      <c r="H22" s="13" t="s">
        <v>59</v>
      </c>
      <c r="I22" s="13" t="s">
        <v>59</v>
      </c>
      <c r="J22" s="13" t="s">
        <v>59</v>
      </c>
      <c r="K22" s="13">
        <v>-7.31792904E8</v>
      </c>
    </row>
    <row r="23">
      <c r="A23" s="10"/>
      <c r="B23" s="11"/>
      <c r="C23" s="54"/>
      <c r="D23" s="34" t="s">
        <v>175</v>
      </c>
      <c r="E23" s="13">
        <v>-7.66984643E8</v>
      </c>
      <c r="F23" s="13">
        <v>-7.31792904E8</v>
      </c>
      <c r="G23" s="13" t="s">
        <v>59</v>
      </c>
      <c r="H23" s="13" t="s">
        <v>59</v>
      </c>
      <c r="I23" s="13" t="s">
        <v>59</v>
      </c>
      <c r="J23" s="13" t="s">
        <v>59</v>
      </c>
      <c r="K23" s="13">
        <v>-7.31792904E8</v>
      </c>
    </row>
    <row r="24">
      <c r="A24" s="10"/>
      <c r="B24" s="11"/>
      <c r="C24" s="54"/>
      <c r="D24" s="34" t="s">
        <v>176</v>
      </c>
      <c r="E24" s="13">
        <v>-1.4686693E8</v>
      </c>
      <c r="F24" s="13">
        <v>-1.46852683E8</v>
      </c>
      <c r="G24" s="13">
        <v>-1.46852683E8</v>
      </c>
      <c r="H24" s="13" t="s">
        <v>59</v>
      </c>
      <c r="I24" s="13" t="s">
        <v>59</v>
      </c>
      <c r="J24" s="13" t="s">
        <v>59</v>
      </c>
      <c r="K24" s="13" t="s">
        <v>59</v>
      </c>
    </row>
    <row r="25">
      <c r="A25" s="10"/>
      <c r="B25" s="11"/>
      <c r="C25" s="54"/>
      <c r="D25" s="54" t="s">
        <v>177</v>
      </c>
      <c r="E25" s="13" t="s">
        <v>59</v>
      </c>
      <c r="F25" s="13" t="s">
        <v>59</v>
      </c>
      <c r="G25" s="13" t="s">
        <v>59</v>
      </c>
      <c r="H25" s="13" t="s">
        <v>59</v>
      </c>
      <c r="I25" s="13" t="s">
        <v>59</v>
      </c>
      <c r="J25" s="13" t="s">
        <v>59</v>
      </c>
      <c r="K25" s="13" t="s">
        <v>59</v>
      </c>
    </row>
    <row r="26">
      <c r="A26" s="10"/>
      <c r="B26" s="11"/>
      <c r="C26" s="54"/>
      <c r="D26" s="54" t="s">
        <v>178</v>
      </c>
      <c r="E26" s="13">
        <v>8.1674873813E10</v>
      </c>
      <c r="F26" s="13">
        <v>7.8831604333E10</v>
      </c>
      <c r="G26" s="13">
        <v>7.8831604333E10</v>
      </c>
      <c r="H26" s="13" t="s">
        <v>59</v>
      </c>
      <c r="I26" s="13" t="s">
        <v>59</v>
      </c>
      <c r="J26" s="13" t="s">
        <v>59</v>
      </c>
      <c r="K26" s="13" t="s">
        <v>59</v>
      </c>
    </row>
    <row r="27">
      <c r="A27" s="10"/>
      <c r="B27" s="11"/>
      <c r="C27" s="54"/>
      <c r="D27" s="75" t="s">
        <v>179</v>
      </c>
      <c r="E27" s="76">
        <v>3.40932261439E11</v>
      </c>
      <c r="F27" s="76">
        <v>3.45307050928E11</v>
      </c>
      <c r="G27" s="76">
        <v>3.42451363085E11</v>
      </c>
      <c r="H27" s="76">
        <v>9.8453287E7</v>
      </c>
      <c r="I27" s="76">
        <v>2.42371827E8</v>
      </c>
      <c r="J27" s="76">
        <v>2.3367751328E10</v>
      </c>
      <c r="K27" s="76">
        <v>2.514862729E9</v>
      </c>
    </row>
    <row r="28" ht="8.25" customHeight="1">
      <c r="A28" s="10"/>
      <c r="B28" s="11"/>
      <c r="C28" s="77"/>
      <c r="D28" s="77"/>
      <c r="E28" s="13"/>
      <c r="F28" s="13"/>
      <c r="G28" s="13"/>
      <c r="H28" s="13"/>
      <c r="I28" s="13"/>
      <c r="J28" s="13"/>
      <c r="K28" s="13"/>
    </row>
    <row r="29">
      <c r="A29" s="10"/>
      <c r="B29" s="72"/>
      <c r="C29" s="73" t="s">
        <v>180</v>
      </c>
      <c r="E29" s="74"/>
      <c r="F29" s="74"/>
      <c r="G29" s="74"/>
      <c r="H29" s="74"/>
      <c r="I29" s="74"/>
      <c r="J29" s="74"/>
      <c r="K29" s="74"/>
    </row>
    <row r="30">
      <c r="A30" s="10"/>
      <c r="B30" s="11"/>
      <c r="C30" s="78"/>
      <c r="D30" s="78" t="s">
        <v>181</v>
      </c>
      <c r="E30" s="13">
        <v>2.13974548502E11</v>
      </c>
      <c r="F30" s="13">
        <v>2.14897439935E11</v>
      </c>
      <c r="G30" s="13">
        <v>1.14013321E8</v>
      </c>
      <c r="H30" s="13">
        <v>1.0473668528E10</v>
      </c>
      <c r="I30" s="13" t="s">
        <v>59</v>
      </c>
      <c r="J30" s="13">
        <v>8.341319611E9</v>
      </c>
      <c r="K30" s="13">
        <v>2.04309758086E11</v>
      </c>
    </row>
    <row r="31">
      <c r="A31" s="10"/>
      <c r="B31" s="11"/>
      <c r="C31" s="78"/>
      <c r="D31" s="78" t="s">
        <v>182</v>
      </c>
      <c r="E31" s="13">
        <v>1.27787483E8</v>
      </c>
      <c r="F31" s="13">
        <v>1.27693351E8</v>
      </c>
      <c r="G31" s="13" t="s">
        <v>59</v>
      </c>
      <c r="H31" s="13" t="s">
        <v>59</v>
      </c>
      <c r="I31" s="13" t="s">
        <v>59</v>
      </c>
      <c r="J31" s="13" t="s">
        <v>59</v>
      </c>
      <c r="K31" s="13">
        <v>1.27693351E8</v>
      </c>
    </row>
    <row r="32">
      <c r="A32" s="10"/>
      <c r="B32" s="11"/>
      <c r="C32" s="78"/>
      <c r="D32" s="78" t="s">
        <v>183</v>
      </c>
      <c r="E32" s="13" t="s">
        <v>59</v>
      </c>
      <c r="F32" s="13">
        <v>3.35965071E8</v>
      </c>
      <c r="G32" s="13" t="s">
        <v>59</v>
      </c>
      <c r="H32" s="13" t="s">
        <v>59</v>
      </c>
      <c r="I32" s="13" t="s">
        <v>59</v>
      </c>
      <c r="J32" s="13" t="s">
        <v>59</v>
      </c>
      <c r="K32" s="13">
        <v>3.35965071E8</v>
      </c>
    </row>
    <row r="33">
      <c r="A33" s="10"/>
      <c r="B33" s="11"/>
      <c r="C33" s="78"/>
      <c r="D33" s="78" t="s">
        <v>184</v>
      </c>
      <c r="E33" s="13">
        <v>9.7670185964E10</v>
      </c>
      <c r="F33" s="13">
        <v>1.06793524246E11</v>
      </c>
      <c r="G33" s="13" t="s">
        <v>59</v>
      </c>
      <c r="H33" s="13" t="s">
        <v>59</v>
      </c>
      <c r="I33" s="13" t="s">
        <v>59</v>
      </c>
      <c r="J33" s="13">
        <v>1.3022838735E10</v>
      </c>
      <c r="K33" s="13">
        <v>1.06793524246E11</v>
      </c>
    </row>
    <row r="34">
      <c r="A34" s="79"/>
      <c r="B34" s="79"/>
      <c r="C34" s="79"/>
      <c r="D34" s="80" t="s">
        <v>185</v>
      </c>
      <c r="E34" s="81">
        <f t="shared" ref="E34:K34" si="1">sum(E30:E33)</f>
        <v>311772521949</v>
      </c>
      <c r="F34" s="81">
        <f t="shared" si="1"/>
        <v>322154622603</v>
      </c>
      <c r="G34" s="81">
        <f t="shared" si="1"/>
        <v>114013321</v>
      </c>
      <c r="H34" s="81">
        <f t="shared" si="1"/>
        <v>10473668528</v>
      </c>
      <c r="I34" s="81">
        <f t="shared" si="1"/>
        <v>0</v>
      </c>
      <c r="J34" s="81">
        <f t="shared" si="1"/>
        <v>21364158346</v>
      </c>
      <c r="K34" s="81">
        <f t="shared" si="1"/>
        <v>311566940754</v>
      </c>
    </row>
    <row r="35">
      <c r="A35" s="15"/>
      <c r="B35" s="42"/>
      <c r="C35" s="42"/>
      <c r="D35" s="15"/>
    </row>
    <row r="36">
      <c r="A36" s="15"/>
      <c r="B36" s="42"/>
      <c r="C36" s="42" t="s">
        <v>119</v>
      </c>
      <c r="D36" s="15"/>
    </row>
    <row r="37">
      <c r="A37" s="15"/>
      <c r="B37" s="17"/>
      <c r="C37" s="82" t="s">
        <v>186</v>
      </c>
      <c r="D37" s="46"/>
      <c r="E37" s="46"/>
      <c r="F37" s="46"/>
      <c r="G37" s="46"/>
      <c r="H37" s="46"/>
      <c r="I37" s="46"/>
      <c r="J37" s="46"/>
      <c r="K37" s="83"/>
    </row>
    <row r="38">
      <c r="A38" s="20"/>
      <c r="B38" s="20"/>
      <c r="K38" s="19"/>
    </row>
    <row r="39">
      <c r="A39" s="15"/>
      <c r="B39" s="15"/>
      <c r="K39" s="19"/>
    </row>
    <row r="40">
      <c r="A40" s="15"/>
      <c r="B40" s="15"/>
      <c r="K40" s="19"/>
    </row>
  </sheetData>
  <mergeCells count="7">
    <mergeCell ref="C5:D6"/>
    <mergeCell ref="E6:E7"/>
    <mergeCell ref="F6:F7"/>
    <mergeCell ref="G6:K6"/>
    <mergeCell ref="C8:D8"/>
    <mergeCell ref="C29:D29"/>
    <mergeCell ref="C37:J40"/>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9D2E9"/>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4.0"/>
    <col customWidth="1" min="5" max="5" width="14.0"/>
    <col customWidth="1" min="6" max="6" width="15.38"/>
    <col customWidth="1" min="7" max="9" width="15.75"/>
  </cols>
  <sheetData>
    <row r="1">
      <c r="A1" s="1"/>
      <c r="B1" s="1"/>
      <c r="C1" s="1"/>
      <c r="D1" s="1"/>
      <c r="E1" s="21"/>
      <c r="F1" s="22"/>
      <c r="G1" s="22"/>
      <c r="H1" s="22"/>
      <c r="I1" s="22"/>
    </row>
    <row r="2" ht="6.75" customHeight="1">
      <c r="A2" s="1"/>
      <c r="B2" s="2"/>
      <c r="C2" s="2"/>
      <c r="D2" s="2"/>
      <c r="E2" s="23"/>
      <c r="F2" s="24"/>
      <c r="G2" s="24"/>
      <c r="H2" s="24"/>
      <c r="I2" s="24"/>
    </row>
    <row r="3">
      <c r="A3" s="1"/>
      <c r="B3" s="2"/>
      <c r="C3" s="2"/>
      <c r="D3" s="2"/>
      <c r="E3" s="23"/>
      <c r="F3" s="24"/>
      <c r="G3" s="24"/>
      <c r="H3" s="24"/>
      <c r="I3" s="24"/>
    </row>
    <row r="4">
      <c r="A4" s="1"/>
      <c r="B4" s="2"/>
      <c r="C4" s="2"/>
      <c r="D4" s="2"/>
      <c r="E4" s="23"/>
      <c r="F4" s="24"/>
      <c r="G4" s="24"/>
      <c r="H4" s="24"/>
      <c r="I4" s="26">
        <v>46022.0</v>
      </c>
    </row>
    <row r="5">
      <c r="A5" s="3"/>
      <c r="B5" s="4"/>
      <c r="C5" s="62" t="s">
        <v>187</v>
      </c>
      <c r="E5" s="23" t="s">
        <v>38</v>
      </c>
      <c r="F5" s="24" t="s">
        <v>39</v>
      </c>
      <c r="G5" s="24" t="s">
        <v>40</v>
      </c>
      <c r="H5" s="63" t="s">
        <v>41</v>
      </c>
      <c r="I5" s="63" t="s">
        <v>42</v>
      </c>
    </row>
    <row r="6">
      <c r="A6" s="1"/>
      <c r="B6" s="2"/>
      <c r="E6" s="84" t="s">
        <v>188</v>
      </c>
      <c r="F6" s="66" t="s">
        <v>189</v>
      </c>
      <c r="G6" s="67"/>
      <c r="H6" s="67"/>
      <c r="I6" s="67"/>
    </row>
    <row r="7">
      <c r="A7" s="6"/>
      <c r="B7" s="7"/>
      <c r="C7" s="8" t="s">
        <v>43</v>
      </c>
      <c r="D7" s="9"/>
      <c r="E7" s="68"/>
      <c r="F7" s="70" t="s">
        <v>155</v>
      </c>
      <c r="G7" s="70" t="s">
        <v>156</v>
      </c>
      <c r="H7" s="70" t="s">
        <v>157</v>
      </c>
      <c r="I7" s="71" t="s">
        <v>158</v>
      </c>
    </row>
    <row r="8">
      <c r="A8" s="10"/>
      <c r="B8" s="11"/>
      <c r="C8" s="78" t="s">
        <v>45</v>
      </c>
      <c r="D8" s="54" t="s">
        <v>190</v>
      </c>
      <c r="E8" s="85">
        <v>3.45307050928E11</v>
      </c>
      <c r="F8" s="85">
        <v>3.42451363085E11</v>
      </c>
      <c r="G8" s="85">
        <v>9.8453287E7</v>
      </c>
      <c r="H8" s="85">
        <v>2.42371827E8</v>
      </c>
      <c r="I8" s="85">
        <v>2.3367751328E10</v>
      </c>
    </row>
    <row r="9">
      <c r="A9" s="10"/>
      <c r="B9" s="11"/>
      <c r="C9" s="78" t="s">
        <v>49</v>
      </c>
      <c r="D9" s="86" t="s">
        <v>191</v>
      </c>
      <c r="E9" s="85">
        <v>3.22154622602E11</v>
      </c>
      <c r="F9" s="85">
        <v>1.14013321E8</v>
      </c>
      <c r="G9" s="85">
        <v>1.0473668528E10</v>
      </c>
      <c r="H9" s="85" t="s">
        <v>59</v>
      </c>
      <c r="I9" s="85">
        <v>2.1364158346E10</v>
      </c>
    </row>
    <row r="10">
      <c r="A10" s="10"/>
      <c r="B10" s="11"/>
      <c r="C10" s="78" t="s">
        <v>53</v>
      </c>
      <c r="D10" s="86" t="s">
        <v>192</v>
      </c>
      <c r="E10" s="85">
        <v>2.3152428325E10</v>
      </c>
      <c r="F10" s="85">
        <v>3.42337349763E11</v>
      </c>
      <c r="G10" s="85">
        <v>-1.0375215241E10</v>
      </c>
      <c r="H10" s="85">
        <v>2.42371827E8</v>
      </c>
      <c r="I10" s="85">
        <v>2.003592982E9</v>
      </c>
    </row>
    <row r="11">
      <c r="A11" s="10"/>
      <c r="B11" s="11"/>
      <c r="C11" s="78" t="s">
        <v>65</v>
      </c>
      <c r="D11" s="86" t="s">
        <v>193</v>
      </c>
      <c r="E11" s="85">
        <v>1.678213646E10</v>
      </c>
      <c r="F11" s="85">
        <v>1.678213646E10</v>
      </c>
      <c r="G11" s="85" t="s">
        <v>59</v>
      </c>
      <c r="H11" s="85" t="s">
        <v>59</v>
      </c>
      <c r="I11" s="85" t="s">
        <v>59</v>
      </c>
    </row>
    <row r="12">
      <c r="A12" s="10"/>
      <c r="B12" s="11"/>
      <c r="C12" s="78" t="s">
        <v>70</v>
      </c>
      <c r="D12" s="87" t="s">
        <v>194</v>
      </c>
      <c r="E12" s="85" t="s">
        <v>59</v>
      </c>
      <c r="F12" s="85" t="s">
        <v>59</v>
      </c>
      <c r="G12" s="85" t="s">
        <v>59</v>
      </c>
      <c r="H12" s="85" t="s">
        <v>59</v>
      </c>
      <c r="I12" s="85" t="s">
        <v>59</v>
      </c>
    </row>
    <row r="13">
      <c r="A13" s="10"/>
      <c r="B13" s="11"/>
      <c r="C13" s="78" t="s">
        <v>74</v>
      </c>
      <c r="D13" s="87" t="s">
        <v>195</v>
      </c>
      <c r="E13" s="85" t="s">
        <v>59</v>
      </c>
      <c r="F13" s="85" t="s">
        <v>59</v>
      </c>
      <c r="G13" s="85" t="s">
        <v>59</v>
      </c>
      <c r="H13" s="85" t="s">
        <v>59</v>
      </c>
      <c r="I13" s="85" t="s">
        <v>59</v>
      </c>
    </row>
    <row r="14">
      <c r="A14" s="10"/>
      <c r="B14" s="11"/>
      <c r="C14" s="88" t="s">
        <v>78</v>
      </c>
      <c r="D14" s="77" t="s">
        <v>196</v>
      </c>
      <c r="E14" s="89">
        <v>3.9934564785E10</v>
      </c>
      <c r="F14" s="89">
        <v>3.59119486224E11</v>
      </c>
      <c r="G14" s="89">
        <v>-1.0375215241E10</v>
      </c>
      <c r="H14" s="89">
        <v>2.42371827E8</v>
      </c>
      <c r="I14" s="89">
        <v>2.003592982E9</v>
      </c>
    </row>
    <row r="15">
      <c r="A15" s="15"/>
      <c r="B15" s="15"/>
      <c r="C15" s="15"/>
      <c r="D15" s="15"/>
      <c r="E15" s="16"/>
      <c r="F15" s="60"/>
      <c r="G15" s="15"/>
      <c r="H15" s="15"/>
      <c r="I15" s="15"/>
    </row>
    <row r="16">
      <c r="A16" s="15"/>
      <c r="B16" s="42"/>
      <c r="C16" s="42" t="s">
        <v>119</v>
      </c>
      <c r="D16" s="15"/>
    </row>
    <row r="17">
      <c r="A17" s="15"/>
      <c r="B17" s="17"/>
      <c r="C17" s="83"/>
      <c r="D17" s="83"/>
      <c r="E17" s="83"/>
      <c r="F17" s="83"/>
      <c r="G17" s="83"/>
      <c r="H17" s="83"/>
      <c r="I17" s="90"/>
    </row>
    <row r="18">
      <c r="A18" s="20"/>
      <c r="B18" s="20"/>
      <c r="C18" s="19"/>
      <c r="D18" s="19"/>
      <c r="E18" s="19"/>
      <c r="F18" s="19"/>
      <c r="G18" s="19"/>
      <c r="H18" s="19"/>
      <c r="I18" s="20"/>
    </row>
    <row r="19">
      <c r="A19" s="15"/>
      <c r="B19" s="15"/>
      <c r="C19" s="19"/>
      <c r="D19" s="19"/>
      <c r="E19" s="19"/>
      <c r="F19" s="19"/>
      <c r="G19" s="19"/>
      <c r="H19" s="19"/>
      <c r="I19" s="15"/>
    </row>
    <row r="20">
      <c r="A20" s="15"/>
      <c r="B20" s="15"/>
      <c r="C20" s="15"/>
      <c r="D20" s="15"/>
      <c r="E20" s="16"/>
      <c r="F20" s="60"/>
      <c r="G20" s="15"/>
      <c r="H20" s="15"/>
      <c r="I20" s="15"/>
    </row>
  </sheetData>
  <mergeCells count="3">
    <mergeCell ref="C5:D6"/>
    <mergeCell ref="E6:E7"/>
    <mergeCell ref="F6:I6"/>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4.25"/>
    <col customWidth="1" min="4" max="4" width="65.13"/>
    <col customWidth="1" min="5" max="15" width="70.0"/>
  </cols>
  <sheetData>
    <row r="1">
      <c r="A1" s="1"/>
      <c r="B1" s="1"/>
      <c r="C1" s="1"/>
      <c r="D1" s="21"/>
      <c r="E1" s="22"/>
      <c r="F1" s="22"/>
      <c r="G1" s="22"/>
      <c r="H1" s="22"/>
      <c r="I1" s="22"/>
      <c r="J1" s="22"/>
      <c r="K1" s="22"/>
      <c r="L1" s="22"/>
      <c r="M1" s="22"/>
      <c r="N1" s="22"/>
      <c r="O1" s="22"/>
    </row>
    <row r="2" ht="6.75" customHeight="1">
      <c r="A2" s="1"/>
      <c r="B2" s="2"/>
      <c r="C2" s="2"/>
      <c r="D2" s="23"/>
      <c r="E2" s="24"/>
      <c r="F2" s="24"/>
      <c r="G2" s="24"/>
      <c r="H2" s="24"/>
      <c r="I2" s="24"/>
      <c r="J2" s="24"/>
      <c r="K2" s="24"/>
      <c r="L2" s="24"/>
      <c r="M2" s="24"/>
      <c r="N2" s="24"/>
      <c r="O2" s="24"/>
    </row>
    <row r="3">
      <c r="A3" s="1"/>
      <c r="B3" s="2"/>
      <c r="C3" s="2"/>
      <c r="D3" s="23"/>
      <c r="E3" s="24"/>
      <c r="F3" s="24"/>
      <c r="G3" s="24"/>
      <c r="H3" s="24"/>
      <c r="I3" s="24"/>
      <c r="J3" s="24"/>
      <c r="K3" s="24"/>
      <c r="L3" s="24"/>
      <c r="M3" s="24"/>
      <c r="N3" s="24"/>
      <c r="O3" s="24"/>
    </row>
    <row r="4">
      <c r="A4" s="1"/>
      <c r="B4" s="2"/>
      <c r="C4" s="2"/>
      <c r="D4" s="23"/>
      <c r="E4" s="24"/>
      <c r="F4" s="24"/>
      <c r="G4" s="24"/>
      <c r="H4" s="24"/>
      <c r="I4" s="24"/>
      <c r="J4" s="24"/>
      <c r="K4" s="24"/>
      <c r="L4" s="24"/>
      <c r="M4" s="24"/>
      <c r="N4" s="24"/>
      <c r="O4" s="24"/>
    </row>
    <row r="5">
      <c r="A5" s="3"/>
      <c r="B5" s="4"/>
      <c r="C5" s="25" t="s">
        <v>197</v>
      </c>
      <c r="E5" s="26">
        <v>46022.0</v>
      </c>
      <c r="F5" s="26"/>
      <c r="G5" s="26"/>
      <c r="H5" s="26"/>
      <c r="I5" s="26"/>
      <c r="J5" s="26"/>
      <c r="K5" s="26"/>
      <c r="L5" s="26"/>
      <c r="M5" s="26"/>
      <c r="N5" s="26"/>
      <c r="O5" s="26"/>
    </row>
    <row r="6">
      <c r="A6" s="1"/>
      <c r="B6" s="2"/>
      <c r="E6" s="63" t="s">
        <v>38</v>
      </c>
      <c r="F6" s="63" t="s">
        <v>39</v>
      </c>
      <c r="G6" s="63" t="s">
        <v>40</v>
      </c>
      <c r="H6" s="63" t="s">
        <v>41</v>
      </c>
      <c r="I6" s="63" t="s">
        <v>42</v>
      </c>
      <c r="J6" s="63" t="s">
        <v>150</v>
      </c>
      <c r="K6" s="63" t="s">
        <v>151</v>
      </c>
      <c r="L6" s="63" t="s">
        <v>198</v>
      </c>
      <c r="M6" s="63" t="s">
        <v>199</v>
      </c>
      <c r="N6" s="63" t="s">
        <v>200</v>
      </c>
      <c r="O6" s="63" t="s">
        <v>201</v>
      </c>
    </row>
    <row r="7">
      <c r="A7" s="6"/>
      <c r="B7" s="7"/>
      <c r="C7" s="8" t="s">
        <v>43</v>
      </c>
      <c r="D7" s="91"/>
      <c r="E7" s="92" t="s">
        <v>202</v>
      </c>
      <c r="F7" s="92" t="s">
        <v>202</v>
      </c>
      <c r="G7" s="92" t="s">
        <v>202</v>
      </c>
      <c r="H7" s="92" t="s">
        <v>202</v>
      </c>
      <c r="I7" s="92" t="s">
        <v>202</v>
      </c>
      <c r="J7" s="92" t="s">
        <v>202</v>
      </c>
      <c r="K7" s="92" t="s">
        <v>202</v>
      </c>
      <c r="L7" s="92" t="s">
        <v>202</v>
      </c>
      <c r="M7" s="92" t="s">
        <v>202</v>
      </c>
      <c r="N7" s="92" t="s">
        <v>202</v>
      </c>
      <c r="O7" s="92" t="s">
        <v>202</v>
      </c>
    </row>
    <row r="8">
      <c r="A8" s="93"/>
      <c r="B8" s="10"/>
      <c r="C8" s="94" t="s">
        <v>45</v>
      </c>
      <c r="D8" s="95" t="s">
        <v>203</v>
      </c>
      <c r="E8" s="96" t="s">
        <v>204</v>
      </c>
      <c r="F8" s="96" t="s">
        <v>204</v>
      </c>
      <c r="G8" s="96" t="s">
        <v>204</v>
      </c>
      <c r="H8" s="96" t="s">
        <v>204</v>
      </c>
      <c r="I8" s="96" t="s">
        <v>204</v>
      </c>
      <c r="J8" s="96" t="s">
        <v>204</v>
      </c>
      <c r="K8" s="96" t="s">
        <v>204</v>
      </c>
      <c r="L8" s="96" t="s">
        <v>204</v>
      </c>
      <c r="M8" s="96" t="s">
        <v>204</v>
      </c>
      <c r="N8" s="96" t="s">
        <v>204</v>
      </c>
      <c r="O8" s="96" t="s">
        <v>204</v>
      </c>
    </row>
    <row r="9">
      <c r="A9" s="93"/>
      <c r="B9" s="10"/>
      <c r="C9" s="94" t="s">
        <v>49</v>
      </c>
      <c r="D9" s="95" t="s">
        <v>205</v>
      </c>
      <c r="E9" s="96" t="s">
        <v>206</v>
      </c>
      <c r="F9" s="96" t="s">
        <v>207</v>
      </c>
      <c r="G9" s="96" t="s">
        <v>208</v>
      </c>
      <c r="H9" s="96" t="s">
        <v>209</v>
      </c>
      <c r="I9" s="96" t="s">
        <v>210</v>
      </c>
      <c r="J9" s="96" t="s">
        <v>211</v>
      </c>
      <c r="K9" s="96" t="s">
        <v>212</v>
      </c>
      <c r="L9" s="96" t="s">
        <v>213</v>
      </c>
      <c r="M9" s="96" t="s">
        <v>214</v>
      </c>
      <c r="N9" s="96" t="s">
        <v>215</v>
      </c>
      <c r="O9" s="96" t="s">
        <v>216</v>
      </c>
    </row>
    <row r="10">
      <c r="A10" s="93"/>
      <c r="B10" s="10"/>
      <c r="C10" s="94" t="s">
        <v>53</v>
      </c>
      <c r="D10" s="95" t="s">
        <v>217</v>
      </c>
      <c r="E10" s="96" t="s">
        <v>218</v>
      </c>
      <c r="F10" s="96" t="s">
        <v>218</v>
      </c>
      <c r="G10" s="96" t="s">
        <v>218</v>
      </c>
      <c r="H10" s="96" t="s">
        <v>218</v>
      </c>
      <c r="I10" s="96" t="s">
        <v>218</v>
      </c>
      <c r="J10" s="96" t="s">
        <v>218</v>
      </c>
      <c r="K10" s="96" t="s">
        <v>218</v>
      </c>
      <c r="L10" s="96" t="s">
        <v>218</v>
      </c>
      <c r="M10" s="96" t="s">
        <v>218</v>
      </c>
      <c r="N10" s="96" t="s">
        <v>218</v>
      </c>
      <c r="O10" s="96" t="s">
        <v>218</v>
      </c>
    </row>
    <row r="11">
      <c r="A11" s="93"/>
      <c r="B11" s="10"/>
      <c r="C11" s="94" t="s">
        <v>65</v>
      </c>
      <c r="D11" s="95" t="s">
        <v>219</v>
      </c>
      <c r="E11" s="96" t="s">
        <v>98</v>
      </c>
      <c r="F11" s="96" t="s">
        <v>98</v>
      </c>
      <c r="G11" s="96" t="s">
        <v>98</v>
      </c>
      <c r="H11" s="96" t="s">
        <v>98</v>
      </c>
      <c r="I11" s="96" t="s">
        <v>98</v>
      </c>
      <c r="J11" s="96" t="s">
        <v>98</v>
      </c>
      <c r="K11" s="96" t="s">
        <v>98</v>
      </c>
      <c r="L11" s="96" t="s">
        <v>98</v>
      </c>
      <c r="M11" s="96" t="s">
        <v>98</v>
      </c>
      <c r="N11" s="96" t="s">
        <v>98</v>
      </c>
      <c r="O11" s="96" t="s">
        <v>98</v>
      </c>
    </row>
    <row r="12">
      <c r="A12" s="93"/>
      <c r="B12" s="10"/>
      <c r="C12" s="94" t="s">
        <v>70</v>
      </c>
      <c r="D12" s="95" t="s">
        <v>220</v>
      </c>
      <c r="E12" s="96" t="s">
        <v>221</v>
      </c>
      <c r="F12" s="96" t="s">
        <v>50</v>
      </c>
      <c r="G12" s="96" t="s">
        <v>50</v>
      </c>
      <c r="H12" s="96" t="s">
        <v>50</v>
      </c>
      <c r="I12" s="96" t="s">
        <v>221</v>
      </c>
      <c r="J12" s="96" t="s">
        <v>50</v>
      </c>
      <c r="K12" s="96" t="s">
        <v>221</v>
      </c>
      <c r="L12" s="96" t="s">
        <v>50</v>
      </c>
      <c r="M12" s="96" t="s">
        <v>221</v>
      </c>
      <c r="N12" s="96" t="s">
        <v>50</v>
      </c>
      <c r="O12" s="96" t="s">
        <v>221</v>
      </c>
    </row>
    <row r="13">
      <c r="A13" s="93"/>
      <c r="B13" s="10"/>
      <c r="C13" s="94" t="s">
        <v>74</v>
      </c>
      <c r="D13" s="95" t="s">
        <v>222</v>
      </c>
      <c r="E13" s="96" t="s">
        <v>223</v>
      </c>
      <c r="F13" s="96" t="s">
        <v>223</v>
      </c>
      <c r="G13" s="96" t="s">
        <v>223</v>
      </c>
      <c r="H13" s="96" t="s">
        <v>223</v>
      </c>
      <c r="I13" s="96" t="s">
        <v>223</v>
      </c>
      <c r="J13" s="96" t="s">
        <v>223</v>
      </c>
      <c r="K13" s="96" t="s">
        <v>223</v>
      </c>
      <c r="L13" s="96" t="s">
        <v>223</v>
      </c>
      <c r="M13" s="96" t="s">
        <v>223</v>
      </c>
      <c r="N13" s="96" t="s">
        <v>223</v>
      </c>
      <c r="O13" s="96" t="s">
        <v>223</v>
      </c>
    </row>
    <row r="14">
      <c r="A14" s="93"/>
      <c r="B14" s="10"/>
      <c r="C14" s="94" t="s">
        <v>78</v>
      </c>
      <c r="D14" s="95" t="s">
        <v>224</v>
      </c>
      <c r="E14" s="96" t="s">
        <v>225</v>
      </c>
      <c r="F14" s="96" t="s">
        <v>225</v>
      </c>
      <c r="G14" s="96" t="s">
        <v>225</v>
      </c>
      <c r="H14" s="96" t="s">
        <v>225</v>
      </c>
      <c r="I14" s="96" t="s">
        <v>225</v>
      </c>
      <c r="J14" s="96" t="s">
        <v>225</v>
      </c>
      <c r="K14" s="96" t="s">
        <v>225</v>
      </c>
      <c r="L14" s="96" t="s">
        <v>225</v>
      </c>
      <c r="M14" s="96" t="s">
        <v>225</v>
      </c>
      <c r="N14" s="96" t="s">
        <v>225</v>
      </c>
      <c r="O14" s="96" t="s">
        <v>225</v>
      </c>
    </row>
    <row r="15">
      <c r="A15" s="93"/>
      <c r="B15" s="10"/>
      <c r="C15" s="94" t="s">
        <v>83</v>
      </c>
      <c r="D15" s="95" t="s">
        <v>226</v>
      </c>
      <c r="E15" s="97">
        <v>1.351260976E9</v>
      </c>
      <c r="F15" s="97">
        <v>7.59643673E8</v>
      </c>
      <c r="G15" s="97">
        <v>2.18160905E8</v>
      </c>
      <c r="H15" s="97">
        <v>8.6615698E8</v>
      </c>
      <c r="I15" s="97">
        <v>3.23569997E8</v>
      </c>
      <c r="J15" s="97">
        <v>5.4107497E7</v>
      </c>
      <c r="K15" s="97">
        <v>8.64009218E8</v>
      </c>
      <c r="L15" s="97">
        <v>2.25987062E8</v>
      </c>
      <c r="M15" s="97">
        <v>1.013757487E9</v>
      </c>
      <c r="N15" s="97">
        <v>2.23106873E8</v>
      </c>
      <c r="O15" s="97">
        <v>2.22331875E8</v>
      </c>
    </row>
    <row r="16">
      <c r="A16" s="93"/>
      <c r="B16" s="10"/>
      <c r="C16" s="94" t="s">
        <v>85</v>
      </c>
      <c r="D16" s="95" t="s">
        <v>227</v>
      </c>
      <c r="E16" s="97">
        <v>8.0E8</v>
      </c>
      <c r="F16" s="97">
        <v>7.0E8</v>
      </c>
      <c r="G16" s="97">
        <v>2.0E8</v>
      </c>
      <c r="H16" s="97">
        <v>8.0E8</v>
      </c>
      <c r="I16" s="97">
        <v>3.0E8</v>
      </c>
      <c r="J16" s="97">
        <v>5.0E7</v>
      </c>
      <c r="K16" s="97">
        <v>8.0E8</v>
      </c>
      <c r="L16" s="97">
        <v>2.0E8</v>
      </c>
      <c r="M16" s="97">
        <v>9.0E8</v>
      </c>
      <c r="N16" s="97">
        <v>2.0E8</v>
      </c>
      <c r="O16" s="97">
        <v>2.0E8</v>
      </c>
    </row>
    <row r="17">
      <c r="A17" s="93"/>
      <c r="B17" s="10"/>
      <c r="C17" s="94" t="s">
        <v>87</v>
      </c>
      <c r="D17" s="95" t="s">
        <v>228</v>
      </c>
      <c r="E17" s="96" t="s">
        <v>229</v>
      </c>
      <c r="F17" s="96" t="s">
        <v>229</v>
      </c>
      <c r="G17" s="96" t="s">
        <v>229</v>
      </c>
      <c r="H17" s="96" t="s">
        <v>229</v>
      </c>
      <c r="I17" s="96" t="s">
        <v>229</v>
      </c>
      <c r="J17" s="96" t="s">
        <v>229</v>
      </c>
      <c r="K17" s="96" t="s">
        <v>229</v>
      </c>
      <c r="L17" s="96" t="s">
        <v>229</v>
      </c>
      <c r="M17" s="96" t="s">
        <v>229</v>
      </c>
      <c r="N17" s="96" t="s">
        <v>229</v>
      </c>
      <c r="O17" s="96" t="s">
        <v>229</v>
      </c>
    </row>
    <row r="18">
      <c r="A18" s="93"/>
      <c r="B18" s="10"/>
      <c r="C18" s="94" t="s">
        <v>89</v>
      </c>
      <c r="D18" s="95" t="s">
        <v>230</v>
      </c>
      <c r="E18" s="96" t="s">
        <v>231</v>
      </c>
      <c r="F18" s="96" t="s">
        <v>232</v>
      </c>
      <c r="G18" s="96" t="s">
        <v>233</v>
      </c>
      <c r="H18" s="98">
        <v>45416.0</v>
      </c>
      <c r="I18" s="98">
        <v>45416.0</v>
      </c>
      <c r="J18" s="98">
        <v>45542.0</v>
      </c>
      <c r="K18" s="98">
        <v>45542.0</v>
      </c>
      <c r="L18" s="96" t="s">
        <v>234</v>
      </c>
      <c r="M18" s="96" t="s">
        <v>234</v>
      </c>
      <c r="N18" s="96" t="s">
        <v>235</v>
      </c>
      <c r="O18" s="96" t="s">
        <v>235</v>
      </c>
    </row>
    <row r="19">
      <c r="A19" s="93"/>
      <c r="B19" s="10"/>
      <c r="C19" s="94" t="s">
        <v>91</v>
      </c>
      <c r="D19" s="95" t="s">
        <v>236</v>
      </c>
      <c r="E19" s="96" t="s">
        <v>237</v>
      </c>
      <c r="F19" s="96" t="s">
        <v>238</v>
      </c>
      <c r="G19" s="96" t="s">
        <v>238</v>
      </c>
      <c r="H19" s="96" t="s">
        <v>238</v>
      </c>
      <c r="I19" s="98">
        <v>49068.0</v>
      </c>
      <c r="J19" s="96" t="s">
        <v>238</v>
      </c>
      <c r="K19" s="96" t="s">
        <v>237</v>
      </c>
      <c r="L19" s="96" t="s">
        <v>238</v>
      </c>
      <c r="M19" s="96" t="s">
        <v>237</v>
      </c>
      <c r="N19" s="96" t="s">
        <v>238</v>
      </c>
      <c r="O19" s="96" t="s">
        <v>237</v>
      </c>
    </row>
    <row r="20">
      <c r="A20" s="93"/>
      <c r="B20" s="10"/>
      <c r="C20" s="94" t="s">
        <v>96</v>
      </c>
      <c r="D20" s="95" t="s">
        <v>239</v>
      </c>
      <c r="E20" s="96" t="s">
        <v>240</v>
      </c>
      <c r="F20" s="96" t="s">
        <v>98</v>
      </c>
      <c r="G20" s="96" t="s">
        <v>98</v>
      </c>
      <c r="H20" s="96" t="s">
        <v>98</v>
      </c>
      <c r="I20" s="96" t="s">
        <v>98</v>
      </c>
      <c r="J20" s="96" t="s">
        <v>98</v>
      </c>
      <c r="K20" s="98">
        <v>49224.0</v>
      </c>
      <c r="L20" s="96" t="s">
        <v>98</v>
      </c>
      <c r="M20" s="96" t="s">
        <v>241</v>
      </c>
      <c r="N20" s="96" t="s">
        <v>98</v>
      </c>
      <c r="O20" s="96" t="s">
        <v>242</v>
      </c>
    </row>
    <row r="21">
      <c r="A21" s="93"/>
      <c r="B21" s="10"/>
      <c r="C21" s="94" t="s">
        <v>101</v>
      </c>
      <c r="D21" s="95" t="s">
        <v>243</v>
      </c>
      <c r="E21" s="96" t="s">
        <v>244</v>
      </c>
      <c r="F21" s="96" t="s">
        <v>244</v>
      </c>
      <c r="G21" s="96" t="s">
        <v>244</v>
      </c>
      <c r="H21" s="96" t="s">
        <v>244</v>
      </c>
      <c r="I21" s="96" t="s">
        <v>244</v>
      </c>
      <c r="J21" s="96" t="s">
        <v>244</v>
      </c>
      <c r="K21" s="96" t="s">
        <v>244</v>
      </c>
      <c r="L21" s="96" t="s">
        <v>244</v>
      </c>
      <c r="M21" s="96" t="s">
        <v>244</v>
      </c>
      <c r="N21" s="96" t="s">
        <v>244</v>
      </c>
      <c r="O21" s="96" t="s">
        <v>244</v>
      </c>
    </row>
    <row r="22">
      <c r="A22" s="93"/>
      <c r="B22" s="10"/>
      <c r="C22" s="94" t="s">
        <v>106</v>
      </c>
      <c r="D22" s="95" t="s">
        <v>245</v>
      </c>
      <c r="E22" s="96" t="s">
        <v>246</v>
      </c>
      <c r="F22" s="99">
        <v>46753.0</v>
      </c>
      <c r="G22" s="99">
        <v>46914.0</v>
      </c>
      <c r="H22" s="99">
        <v>47242.0</v>
      </c>
      <c r="I22" s="99">
        <v>47242.0</v>
      </c>
      <c r="J22" s="99">
        <v>47368.0</v>
      </c>
      <c r="K22" s="99">
        <v>47368.0</v>
      </c>
      <c r="L22" s="100" t="s">
        <v>247</v>
      </c>
      <c r="M22" s="100" t="s">
        <v>247</v>
      </c>
      <c r="N22" s="100" t="s">
        <v>248</v>
      </c>
      <c r="O22" s="100" t="s">
        <v>248</v>
      </c>
    </row>
    <row r="23">
      <c r="A23" s="93"/>
      <c r="B23" s="10"/>
      <c r="C23" s="94" t="s">
        <v>108</v>
      </c>
      <c r="D23" s="95" t="s">
        <v>249</v>
      </c>
      <c r="E23" s="96" t="s">
        <v>250</v>
      </c>
      <c r="F23" s="96" t="s">
        <v>251</v>
      </c>
      <c r="G23" s="96" t="s">
        <v>252</v>
      </c>
      <c r="H23" s="96" t="s">
        <v>253</v>
      </c>
      <c r="I23" s="96" t="s">
        <v>253</v>
      </c>
      <c r="J23" s="96" t="s">
        <v>254</v>
      </c>
      <c r="K23" s="96" t="s">
        <v>254</v>
      </c>
      <c r="L23" s="96" t="s">
        <v>255</v>
      </c>
      <c r="M23" s="96" t="s">
        <v>255</v>
      </c>
      <c r="N23" s="96" t="s">
        <v>256</v>
      </c>
      <c r="O23" s="96" t="s">
        <v>256</v>
      </c>
    </row>
    <row r="24">
      <c r="A24" s="93"/>
      <c r="B24" s="10"/>
      <c r="C24" s="101" t="s">
        <v>257</v>
      </c>
      <c r="D24" s="43"/>
    </row>
    <row r="25">
      <c r="A25" s="93"/>
      <c r="B25" s="10"/>
      <c r="C25" s="94" t="s">
        <v>110</v>
      </c>
      <c r="D25" s="95" t="s">
        <v>258</v>
      </c>
      <c r="E25" s="96" t="s">
        <v>259</v>
      </c>
      <c r="F25" s="96" t="s">
        <v>259</v>
      </c>
      <c r="G25" s="96" t="s">
        <v>260</v>
      </c>
      <c r="H25" s="96" t="s">
        <v>260</v>
      </c>
      <c r="I25" s="96" t="s">
        <v>260</v>
      </c>
      <c r="J25" s="96" t="s">
        <v>260</v>
      </c>
      <c r="K25" s="96" t="s">
        <v>260</v>
      </c>
      <c r="L25" s="96" t="s">
        <v>259</v>
      </c>
      <c r="M25" s="96" t="s">
        <v>259</v>
      </c>
      <c r="N25" s="96" t="s">
        <v>259</v>
      </c>
      <c r="O25" s="96" t="s">
        <v>259</v>
      </c>
    </row>
    <row r="26">
      <c r="A26" s="93"/>
      <c r="B26" s="10"/>
      <c r="C26" s="94" t="s">
        <v>113</v>
      </c>
      <c r="D26" s="95" t="s">
        <v>261</v>
      </c>
      <c r="E26" s="96" t="s">
        <v>262</v>
      </c>
      <c r="F26" s="96" t="s">
        <v>263</v>
      </c>
      <c r="G26" s="96" t="s">
        <v>264</v>
      </c>
      <c r="H26" s="96" t="s">
        <v>265</v>
      </c>
      <c r="I26" s="96" t="s">
        <v>266</v>
      </c>
      <c r="J26" s="96" t="s">
        <v>267</v>
      </c>
      <c r="K26" s="96" t="s">
        <v>268</v>
      </c>
      <c r="L26" s="102">
        <v>0.1664</v>
      </c>
      <c r="M26" s="102">
        <v>0.1618</v>
      </c>
      <c r="N26" s="102">
        <v>0.1664</v>
      </c>
      <c r="O26" s="102">
        <v>0.1607</v>
      </c>
    </row>
    <row r="27">
      <c r="A27" s="93"/>
      <c r="B27" s="10"/>
      <c r="C27" s="94" t="s">
        <v>115</v>
      </c>
      <c r="D27" s="95" t="s">
        <v>269</v>
      </c>
      <c r="E27" s="96" t="s">
        <v>270</v>
      </c>
      <c r="F27" s="96" t="s">
        <v>270</v>
      </c>
      <c r="G27" s="96" t="s">
        <v>270</v>
      </c>
      <c r="H27" s="96" t="s">
        <v>270</v>
      </c>
      <c r="I27" s="96" t="s">
        <v>270</v>
      </c>
      <c r="J27" s="96" t="s">
        <v>270</v>
      </c>
      <c r="K27" s="96" t="s">
        <v>270</v>
      </c>
      <c r="L27" s="96" t="s">
        <v>270</v>
      </c>
      <c r="M27" s="96" t="s">
        <v>270</v>
      </c>
      <c r="N27" s="96" t="s">
        <v>270</v>
      </c>
      <c r="O27" s="96" t="s">
        <v>270</v>
      </c>
    </row>
    <row r="28">
      <c r="A28" s="93"/>
      <c r="B28" s="10"/>
      <c r="C28" s="94" t="s">
        <v>117</v>
      </c>
      <c r="D28" s="95" t="s">
        <v>271</v>
      </c>
      <c r="E28" s="96" t="s">
        <v>272</v>
      </c>
      <c r="F28" s="96" t="s">
        <v>272</v>
      </c>
      <c r="G28" s="96" t="s">
        <v>272</v>
      </c>
      <c r="H28" s="96" t="s">
        <v>272</v>
      </c>
      <c r="I28" s="96" t="s">
        <v>272</v>
      </c>
      <c r="J28" s="96" t="s">
        <v>272</v>
      </c>
      <c r="K28" s="96" t="s">
        <v>272</v>
      </c>
      <c r="L28" s="96" t="s">
        <v>272</v>
      </c>
      <c r="M28" s="96" t="s">
        <v>272</v>
      </c>
      <c r="N28" s="96" t="s">
        <v>272</v>
      </c>
      <c r="O28" s="96" t="s">
        <v>272</v>
      </c>
    </row>
    <row r="29">
      <c r="A29" s="93"/>
      <c r="B29" s="10"/>
      <c r="C29" s="94" t="s">
        <v>136</v>
      </c>
      <c r="D29" s="95" t="s">
        <v>273</v>
      </c>
      <c r="E29" s="96" t="s">
        <v>270</v>
      </c>
      <c r="F29" s="96" t="s">
        <v>270</v>
      </c>
      <c r="G29" s="96" t="s">
        <v>270</v>
      </c>
      <c r="H29" s="96" t="s">
        <v>270</v>
      </c>
      <c r="I29" s="96" t="s">
        <v>270</v>
      </c>
      <c r="J29" s="96" t="s">
        <v>270</v>
      </c>
      <c r="K29" s="96" t="s">
        <v>270</v>
      </c>
      <c r="L29" s="96" t="s">
        <v>270</v>
      </c>
      <c r="M29" s="96" t="s">
        <v>270</v>
      </c>
      <c r="N29" s="96" t="s">
        <v>270</v>
      </c>
      <c r="O29" s="96" t="s">
        <v>270</v>
      </c>
    </row>
    <row r="30">
      <c r="A30" s="93"/>
      <c r="B30" s="10"/>
      <c r="C30" s="94" t="s">
        <v>138</v>
      </c>
      <c r="D30" s="95" t="s">
        <v>274</v>
      </c>
      <c r="E30" s="96" t="s">
        <v>98</v>
      </c>
      <c r="F30" s="96" t="s">
        <v>98</v>
      </c>
      <c r="G30" s="96" t="s">
        <v>98</v>
      </c>
      <c r="H30" s="96" t="s">
        <v>98</v>
      </c>
      <c r="I30" s="96" t="s">
        <v>98</v>
      </c>
      <c r="J30" s="96" t="s">
        <v>98</v>
      </c>
      <c r="K30" s="96" t="s">
        <v>98</v>
      </c>
      <c r="L30" s="96" t="s">
        <v>98</v>
      </c>
      <c r="M30" s="96" t="s">
        <v>98</v>
      </c>
      <c r="N30" s="96" t="s">
        <v>98</v>
      </c>
      <c r="O30" s="96" t="s">
        <v>98</v>
      </c>
    </row>
    <row r="31">
      <c r="A31" s="93"/>
      <c r="B31" s="10"/>
      <c r="C31" s="94" t="s">
        <v>275</v>
      </c>
      <c r="D31" s="95" t="s">
        <v>276</v>
      </c>
      <c r="E31" s="96" t="s">
        <v>277</v>
      </c>
      <c r="F31" s="96" t="s">
        <v>277</v>
      </c>
      <c r="G31" s="96" t="s">
        <v>277</v>
      </c>
      <c r="H31" s="96" t="s">
        <v>277</v>
      </c>
      <c r="I31" s="96" t="s">
        <v>277</v>
      </c>
      <c r="J31" s="96" t="s">
        <v>277</v>
      </c>
      <c r="K31" s="96" t="s">
        <v>277</v>
      </c>
      <c r="L31" s="96" t="s">
        <v>277</v>
      </c>
      <c r="M31" s="96" t="s">
        <v>277</v>
      </c>
      <c r="N31" s="96" t="s">
        <v>277</v>
      </c>
      <c r="O31" s="96" t="s">
        <v>277</v>
      </c>
    </row>
    <row r="32">
      <c r="A32" s="93"/>
      <c r="B32" s="10"/>
      <c r="C32" s="94" t="s">
        <v>140</v>
      </c>
      <c r="D32" s="95" t="s">
        <v>278</v>
      </c>
      <c r="E32" s="96" t="s">
        <v>279</v>
      </c>
      <c r="F32" s="96" t="s">
        <v>280</v>
      </c>
      <c r="G32" s="96" t="s">
        <v>280</v>
      </c>
      <c r="H32" s="96" t="s">
        <v>280</v>
      </c>
      <c r="I32" s="96" t="s">
        <v>280</v>
      </c>
      <c r="J32" s="96" t="s">
        <v>280</v>
      </c>
      <c r="K32" s="96" t="s">
        <v>280</v>
      </c>
      <c r="L32" s="96" t="s">
        <v>280</v>
      </c>
      <c r="M32" s="96" t="s">
        <v>280</v>
      </c>
      <c r="N32" s="96" t="s">
        <v>280</v>
      </c>
      <c r="O32" s="96" t="s">
        <v>280</v>
      </c>
    </row>
    <row r="33">
      <c r="A33" s="93"/>
      <c r="B33" s="10"/>
      <c r="C33" s="94" t="s">
        <v>144</v>
      </c>
      <c r="D33" s="95" t="s">
        <v>281</v>
      </c>
      <c r="E33" s="96" t="s">
        <v>282</v>
      </c>
      <c r="F33" s="96" t="s">
        <v>282</v>
      </c>
      <c r="G33" s="96" t="s">
        <v>282</v>
      </c>
      <c r="H33" s="96" t="s">
        <v>282</v>
      </c>
      <c r="I33" s="96" t="s">
        <v>282</v>
      </c>
      <c r="J33" s="96" t="s">
        <v>282</v>
      </c>
      <c r="K33" s="96" t="s">
        <v>282</v>
      </c>
      <c r="L33" s="96" t="s">
        <v>282</v>
      </c>
      <c r="M33" s="96" t="s">
        <v>282</v>
      </c>
      <c r="N33" s="96" t="s">
        <v>282</v>
      </c>
      <c r="O33" s="96" t="s">
        <v>282</v>
      </c>
    </row>
    <row r="34">
      <c r="A34" s="93"/>
      <c r="B34" s="10"/>
      <c r="C34" s="94" t="s">
        <v>283</v>
      </c>
      <c r="D34" s="95" t="s">
        <v>284</v>
      </c>
      <c r="E34" s="96" t="s">
        <v>285</v>
      </c>
      <c r="F34" s="96" t="s">
        <v>285</v>
      </c>
      <c r="G34" s="96" t="s">
        <v>285</v>
      </c>
      <c r="H34" s="96" t="s">
        <v>285</v>
      </c>
      <c r="I34" s="96" t="s">
        <v>285</v>
      </c>
      <c r="J34" s="96" t="s">
        <v>285</v>
      </c>
      <c r="K34" s="96" t="s">
        <v>285</v>
      </c>
      <c r="L34" s="96" t="s">
        <v>285</v>
      </c>
      <c r="M34" s="96" t="s">
        <v>285</v>
      </c>
      <c r="N34" s="96" t="s">
        <v>285</v>
      </c>
      <c r="O34" s="96" t="s">
        <v>285</v>
      </c>
    </row>
    <row r="35">
      <c r="A35" s="93"/>
      <c r="B35" s="10"/>
      <c r="C35" s="94" t="s">
        <v>286</v>
      </c>
      <c r="D35" s="95" t="s">
        <v>287</v>
      </c>
      <c r="E35" s="96" t="s">
        <v>288</v>
      </c>
      <c r="F35" s="96" t="s">
        <v>288</v>
      </c>
      <c r="G35" s="96" t="s">
        <v>288</v>
      </c>
      <c r="H35" s="96" t="s">
        <v>288</v>
      </c>
      <c r="I35" s="96" t="s">
        <v>288</v>
      </c>
      <c r="J35" s="96" t="s">
        <v>288</v>
      </c>
      <c r="K35" s="96" t="s">
        <v>288</v>
      </c>
      <c r="L35" s="96" t="s">
        <v>288</v>
      </c>
      <c r="M35" s="96" t="s">
        <v>288</v>
      </c>
      <c r="N35" s="96" t="s">
        <v>288</v>
      </c>
      <c r="O35" s="96" t="s">
        <v>288</v>
      </c>
    </row>
    <row r="36">
      <c r="A36" s="93"/>
      <c r="B36" s="10"/>
      <c r="C36" s="94" t="s">
        <v>289</v>
      </c>
      <c r="D36" s="95" t="s">
        <v>290</v>
      </c>
      <c r="E36" s="96" t="s">
        <v>46</v>
      </c>
      <c r="F36" s="96" t="s">
        <v>46</v>
      </c>
      <c r="G36" s="96" t="s">
        <v>46</v>
      </c>
      <c r="H36" s="96" t="s">
        <v>46</v>
      </c>
      <c r="I36" s="96" t="s">
        <v>46</v>
      </c>
      <c r="J36" s="96" t="s">
        <v>46</v>
      </c>
      <c r="K36" s="96" t="s">
        <v>46</v>
      </c>
      <c r="L36" s="96" t="s">
        <v>46</v>
      </c>
      <c r="M36" s="96" t="s">
        <v>46</v>
      </c>
      <c r="N36" s="96" t="s">
        <v>46</v>
      </c>
      <c r="O36" s="96" t="s">
        <v>46</v>
      </c>
    </row>
    <row r="37">
      <c r="A37" s="93"/>
      <c r="B37" s="10"/>
      <c r="C37" s="94" t="s">
        <v>146</v>
      </c>
      <c r="D37" s="95" t="s">
        <v>291</v>
      </c>
      <c r="E37" s="96" t="s">
        <v>204</v>
      </c>
      <c r="F37" s="96" t="s">
        <v>204</v>
      </c>
      <c r="G37" s="96" t="s">
        <v>204</v>
      </c>
      <c r="H37" s="96" t="s">
        <v>204</v>
      </c>
      <c r="I37" s="96" t="s">
        <v>204</v>
      </c>
      <c r="J37" s="96" t="s">
        <v>204</v>
      </c>
      <c r="K37" s="96" t="s">
        <v>204</v>
      </c>
      <c r="L37" s="96" t="s">
        <v>204</v>
      </c>
      <c r="M37" s="96" t="s">
        <v>204</v>
      </c>
      <c r="N37" s="96" t="s">
        <v>204</v>
      </c>
      <c r="O37" s="96" t="s">
        <v>204</v>
      </c>
    </row>
    <row r="38">
      <c r="A38" s="93"/>
      <c r="B38" s="10"/>
      <c r="C38" s="94" t="s">
        <v>292</v>
      </c>
      <c r="D38" s="95" t="s">
        <v>293</v>
      </c>
      <c r="E38" s="96" t="s">
        <v>244</v>
      </c>
      <c r="F38" s="96" t="s">
        <v>244</v>
      </c>
      <c r="G38" s="96" t="s">
        <v>244</v>
      </c>
      <c r="H38" s="96" t="s">
        <v>244</v>
      </c>
      <c r="I38" s="96" t="s">
        <v>244</v>
      </c>
      <c r="J38" s="96" t="s">
        <v>244</v>
      </c>
      <c r="K38" s="96" t="s">
        <v>244</v>
      </c>
      <c r="L38" s="96" t="s">
        <v>244</v>
      </c>
      <c r="M38" s="96" t="s">
        <v>244</v>
      </c>
      <c r="N38" s="96" t="s">
        <v>244</v>
      </c>
      <c r="O38" s="96" t="s">
        <v>244</v>
      </c>
    </row>
    <row r="39">
      <c r="A39" s="93"/>
      <c r="B39" s="10"/>
      <c r="C39" s="94" t="s">
        <v>294</v>
      </c>
      <c r="D39" s="95" t="s">
        <v>295</v>
      </c>
      <c r="E39" s="96" t="s">
        <v>296</v>
      </c>
      <c r="F39" s="96" t="s">
        <v>297</v>
      </c>
      <c r="G39" s="96" t="s">
        <v>297</v>
      </c>
      <c r="H39" s="96" t="s">
        <v>297</v>
      </c>
      <c r="I39" s="96" t="s">
        <v>297</v>
      </c>
      <c r="J39" s="96" t="s">
        <v>297</v>
      </c>
      <c r="K39" s="96" t="s">
        <v>297</v>
      </c>
      <c r="L39" s="96" t="s">
        <v>297</v>
      </c>
      <c r="M39" s="96" t="s">
        <v>297</v>
      </c>
      <c r="N39" s="96" t="s">
        <v>297</v>
      </c>
      <c r="O39" s="96" t="s">
        <v>297</v>
      </c>
    </row>
    <row r="40">
      <c r="A40" s="93"/>
      <c r="B40" s="10"/>
      <c r="C40" s="94" t="s">
        <v>298</v>
      </c>
      <c r="D40" s="95" t="s">
        <v>299</v>
      </c>
      <c r="E40" s="96" t="s">
        <v>282</v>
      </c>
      <c r="F40" s="96" t="s">
        <v>282</v>
      </c>
      <c r="G40" s="96" t="s">
        <v>282</v>
      </c>
      <c r="H40" s="96" t="s">
        <v>282</v>
      </c>
      <c r="I40" s="96" t="s">
        <v>282</v>
      </c>
      <c r="J40" s="96" t="s">
        <v>282</v>
      </c>
      <c r="K40" s="96" t="s">
        <v>282</v>
      </c>
      <c r="L40" s="96" t="s">
        <v>282</v>
      </c>
      <c r="M40" s="96" t="s">
        <v>282</v>
      </c>
      <c r="N40" s="96" t="s">
        <v>282</v>
      </c>
      <c r="O40" s="96" t="s">
        <v>282</v>
      </c>
    </row>
    <row r="41">
      <c r="A41" s="93"/>
      <c r="B41" s="10"/>
      <c r="C41" s="94" t="s">
        <v>300</v>
      </c>
      <c r="D41" s="95" t="s">
        <v>301</v>
      </c>
      <c r="E41" s="96" t="s">
        <v>302</v>
      </c>
      <c r="F41" s="96" t="s">
        <v>302</v>
      </c>
      <c r="G41" s="96" t="s">
        <v>302</v>
      </c>
      <c r="H41" s="96" t="s">
        <v>302</v>
      </c>
      <c r="I41" s="96" t="s">
        <v>302</v>
      </c>
      <c r="J41" s="96" t="s">
        <v>302</v>
      </c>
      <c r="K41" s="96" t="s">
        <v>302</v>
      </c>
      <c r="L41" s="96" t="s">
        <v>302</v>
      </c>
      <c r="M41" s="96" t="s">
        <v>302</v>
      </c>
      <c r="N41" s="96" t="s">
        <v>302</v>
      </c>
      <c r="O41" s="96" t="s">
        <v>302</v>
      </c>
    </row>
    <row r="42">
      <c r="A42" s="93"/>
      <c r="B42" s="10"/>
      <c r="C42" s="103" t="s">
        <v>303</v>
      </c>
      <c r="D42" s="95" t="s">
        <v>304</v>
      </c>
      <c r="E42" s="96" t="s">
        <v>305</v>
      </c>
      <c r="F42" s="96" t="s">
        <v>305</v>
      </c>
      <c r="G42" s="96" t="s">
        <v>305</v>
      </c>
      <c r="H42" s="96" t="s">
        <v>305</v>
      </c>
      <c r="I42" s="96" t="s">
        <v>305</v>
      </c>
      <c r="J42" s="96" t="s">
        <v>305</v>
      </c>
      <c r="K42" s="96" t="s">
        <v>305</v>
      </c>
      <c r="L42" s="96" t="s">
        <v>305</v>
      </c>
      <c r="M42" s="96" t="s">
        <v>305</v>
      </c>
      <c r="N42" s="96" t="s">
        <v>305</v>
      </c>
      <c r="O42" s="96" t="s">
        <v>305</v>
      </c>
    </row>
    <row r="43">
      <c r="A43" s="93"/>
      <c r="B43" s="10"/>
      <c r="C43" s="94" t="s">
        <v>306</v>
      </c>
      <c r="D43" s="95" t="s">
        <v>307</v>
      </c>
      <c r="E43" s="96" t="s">
        <v>308</v>
      </c>
      <c r="F43" s="96" t="s">
        <v>309</v>
      </c>
      <c r="G43" s="96" t="s">
        <v>309</v>
      </c>
      <c r="H43" s="96" t="s">
        <v>309</v>
      </c>
      <c r="I43" s="96" t="s">
        <v>309</v>
      </c>
      <c r="J43" s="96" t="s">
        <v>309</v>
      </c>
      <c r="K43" s="96" t="s">
        <v>309</v>
      </c>
      <c r="L43" s="96" t="s">
        <v>309</v>
      </c>
      <c r="M43" s="96" t="s">
        <v>309</v>
      </c>
      <c r="N43" s="96" t="s">
        <v>309</v>
      </c>
      <c r="O43" s="96" t="s">
        <v>309</v>
      </c>
    </row>
    <row r="44">
      <c r="A44" s="93"/>
      <c r="B44" s="10"/>
      <c r="C44" s="94" t="s">
        <v>310</v>
      </c>
      <c r="D44" s="95" t="s">
        <v>311</v>
      </c>
      <c r="E44" s="96" t="s">
        <v>270</v>
      </c>
      <c r="F44" s="96" t="s">
        <v>270</v>
      </c>
      <c r="G44" s="96" t="s">
        <v>270</v>
      </c>
      <c r="H44" s="96" t="s">
        <v>270</v>
      </c>
      <c r="I44" s="96" t="s">
        <v>270</v>
      </c>
      <c r="J44" s="96" t="s">
        <v>270</v>
      </c>
      <c r="K44" s="96" t="s">
        <v>270</v>
      </c>
      <c r="L44" s="96" t="s">
        <v>270</v>
      </c>
      <c r="M44" s="96" t="s">
        <v>270</v>
      </c>
      <c r="N44" s="96" t="s">
        <v>270</v>
      </c>
      <c r="O44" s="96" t="s">
        <v>270</v>
      </c>
    </row>
    <row r="45">
      <c r="A45" s="93"/>
      <c r="B45" s="10"/>
      <c r="C45" s="94" t="s">
        <v>312</v>
      </c>
      <c r="D45" s="95" t="s">
        <v>313</v>
      </c>
      <c r="E45" s="96" t="s">
        <v>98</v>
      </c>
      <c r="F45" s="96" t="s">
        <v>98</v>
      </c>
      <c r="G45" s="96" t="s">
        <v>98</v>
      </c>
      <c r="H45" s="96" t="s">
        <v>98</v>
      </c>
      <c r="I45" s="96" t="s">
        <v>98</v>
      </c>
      <c r="J45" s="96" t="s">
        <v>98</v>
      </c>
      <c r="K45" s="96" t="s">
        <v>98</v>
      </c>
      <c r="L45" s="96" t="s">
        <v>98</v>
      </c>
      <c r="M45" s="96" t="s">
        <v>98</v>
      </c>
      <c r="N45" s="96" t="s">
        <v>98</v>
      </c>
      <c r="O45" s="96" t="s">
        <v>98</v>
      </c>
    </row>
    <row r="46">
      <c r="A46" s="93"/>
      <c r="B46" s="10"/>
      <c r="C46" s="104"/>
      <c r="D46" s="104"/>
      <c r="E46" s="96"/>
      <c r="F46" s="96"/>
      <c r="G46" s="96"/>
      <c r="H46" s="96"/>
      <c r="I46" s="96"/>
      <c r="J46" s="96"/>
      <c r="K46" s="96"/>
      <c r="L46" s="96"/>
      <c r="M46" s="96"/>
      <c r="N46" s="96"/>
      <c r="O46" s="96"/>
    </row>
    <row r="47">
      <c r="A47" s="93"/>
      <c r="B47" s="10"/>
      <c r="C47" s="42" t="s">
        <v>119</v>
      </c>
      <c r="D47" s="15"/>
    </row>
    <row r="48">
      <c r="A48" s="93"/>
      <c r="B48" s="10"/>
      <c r="C48" s="105"/>
      <c r="D48" s="46"/>
      <c r="E48" s="46"/>
      <c r="F48" s="106"/>
      <c r="G48" s="106"/>
      <c r="H48" s="106"/>
      <c r="I48" s="106"/>
      <c r="J48" s="106"/>
      <c r="K48" s="106"/>
      <c r="L48" s="106"/>
      <c r="M48" s="106"/>
      <c r="N48" s="106"/>
      <c r="O48" s="106"/>
    </row>
  </sheetData>
  <mergeCells count="2">
    <mergeCell ref="C5:D6"/>
    <mergeCell ref="C48:E48"/>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4.25"/>
    <col customWidth="1" min="4" max="4" width="73.0"/>
    <col customWidth="1" min="5" max="6" width="16.13"/>
  </cols>
  <sheetData>
    <row r="1">
      <c r="A1" s="1"/>
      <c r="B1" s="1"/>
      <c r="C1" s="1"/>
      <c r="D1" s="1"/>
      <c r="E1" s="21"/>
      <c r="F1" s="22"/>
    </row>
    <row r="2" ht="6.75" customHeight="1">
      <c r="A2" s="1"/>
      <c r="B2" s="2"/>
      <c r="C2" s="2"/>
      <c r="D2" s="2"/>
      <c r="E2" s="23"/>
      <c r="F2" s="24"/>
    </row>
    <row r="3">
      <c r="A3" s="1"/>
      <c r="B3" s="2"/>
      <c r="C3" s="2"/>
      <c r="D3" s="2"/>
      <c r="E3" s="23"/>
      <c r="F3" s="24"/>
    </row>
    <row r="4">
      <c r="A4" s="1"/>
      <c r="B4" s="2"/>
      <c r="C4" s="2"/>
      <c r="D4" s="2"/>
      <c r="E4" s="23"/>
      <c r="F4" s="24"/>
    </row>
    <row r="5">
      <c r="A5" s="3"/>
      <c r="B5" s="4"/>
      <c r="C5" s="25" t="s">
        <v>314</v>
      </c>
      <c r="E5" s="26">
        <v>46022.0</v>
      </c>
    </row>
    <row r="6">
      <c r="A6" s="1"/>
      <c r="B6" s="2"/>
      <c r="E6" s="107" t="s">
        <v>38</v>
      </c>
      <c r="F6" s="63" t="s">
        <v>39</v>
      </c>
    </row>
    <row r="7">
      <c r="A7" s="6"/>
      <c r="B7" s="7"/>
      <c r="C7" s="8" t="s">
        <v>43</v>
      </c>
      <c r="D7" s="9"/>
      <c r="E7" s="108" t="s">
        <v>315</v>
      </c>
      <c r="F7" s="109" t="s">
        <v>316</v>
      </c>
    </row>
    <row r="8">
      <c r="A8" s="10"/>
      <c r="B8" s="43"/>
      <c r="C8" s="110" t="s">
        <v>317</v>
      </c>
      <c r="D8" s="93"/>
      <c r="E8" s="111"/>
      <c r="F8" s="112"/>
    </row>
    <row r="9">
      <c r="A9" s="10"/>
      <c r="B9" s="43"/>
      <c r="C9" s="113" t="s">
        <v>45</v>
      </c>
      <c r="D9" s="114" t="s">
        <v>318</v>
      </c>
      <c r="E9" s="115">
        <v>8.65855014E9</v>
      </c>
      <c r="F9" s="116" t="s">
        <v>319</v>
      </c>
    </row>
    <row r="10">
      <c r="A10" s="10"/>
      <c r="B10" s="43"/>
      <c r="C10" s="94" t="s">
        <v>49</v>
      </c>
      <c r="D10" s="114" t="s">
        <v>320</v>
      </c>
      <c r="E10" s="115">
        <v>1.2729426008E10</v>
      </c>
      <c r="F10" s="116" t="s">
        <v>321</v>
      </c>
    </row>
    <row r="11">
      <c r="A11" s="10"/>
      <c r="B11" s="43"/>
      <c r="C11" s="94" t="s">
        <v>53</v>
      </c>
      <c r="D11" s="114" t="s">
        <v>322</v>
      </c>
      <c r="E11" s="115">
        <v>1.753749084E9</v>
      </c>
      <c r="F11" s="116" t="s">
        <v>323</v>
      </c>
    </row>
    <row r="12">
      <c r="A12" s="10"/>
      <c r="B12" s="43"/>
      <c r="C12" s="94" t="s">
        <v>70</v>
      </c>
      <c r="D12" s="114" t="s">
        <v>324</v>
      </c>
      <c r="E12" s="115" t="s">
        <v>59</v>
      </c>
      <c r="F12" s="116"/>
    </row>
    <row r="13">
      <c r="A13" s="10"/>
      <c r="B13" s="93"/>
      <c r="C13" s="94" t="s">
        <v>74</v>
      </c>
      <c r="D13" s="117" t="s">
        <v>325</v>
      </c>
      <c r="E13" s="115">
        <v>2.3141725232E10</v>
      </c>
      <c r="F13" s="116" t="s">
        <v>326</v>
      </c>
    </row>
    <row r="14">
      <c r="A14" s="10"/>
      <c r="B14" s="43"/>
      <c r="C14" s="118" t="s">
        <v>327</v>
      </c>
      <c r="D14" s="119"/>
      <c r="E14" s="120"/>
      <c r="F14" s="121"/>
    </row>
    <row r="15">
      <c r="A15" s="10"/>
      <c r="B15" s="43"/>
      <c r="C15" s="94" t="s">
        <v>78</v>
      </c>
      <c r="D15" s="114" t="s">
        <v>328</v>
      </c>
      <c r="E15" s="115" t="s">
        <v>59</v>
      </c>
      <c r="F15" s="116"/>
    </row>
    <row r="16">
      <c r="A16" s="10"/>
      <c r="B16" s="43"/>
      <c r="C16" s="94" t="s">
        <v>83</v>
      </c>
      <c r="D16" s="114" t="s">
        <v>329</v>
      </c>
      <c r="E16" s="115">
        <v>1.3046832E8</v>
      </c>
      <c r="F16" s="116"/>
    </row>
    <row r="17">
      <c r="A17" s="10"/>
      <c r="B17" s="43"/>
      <c r="C17" s="94" t="s">
        <v>85</v>
      </c>
      <c r="D17" s="114" t="s">
        <v>330</v>
      </c>
      <c r="E17" s="115">
        <v>2.208494721E9</v>
      </c>
      <c r="F17" s="116"/>
    </row>
    <row r="18">
      <c r="A18" s="10"/>
      <c r="B18" s="43"/>
      <c r="C18" s="94" t="s">
        <v>87</v>
      </c>
      <c r="D18" s="114" t="s">
        <v>331</v>
      </c>
      <c r="E18" s="115">
        <v>1.75899688E8</v>
      </c>
      <c r="F18" s="116"/>
    </row>
    <row r="19">
      <c r="A19" s="10"/>
      <c r="B19" s="43"/>
      <c r="C19" s="94" t="s">
        <v>89</v>
      </c>
      <c r="D19" s="114" t="s">
        <v>332</v>
      </c>
      <c r="E19" s="115" t="s">
        <v>59</v>
      </c>
      <c r="F19" s="54"/>
    </row>
    <row r="20">
      <c r="A20" s="10"/>
      <c r="B20" s="43"/>
      <c r="C20" s="94" t="s">
        <v>106</v>
      </c>
      <c r="D20" s="114" t="s">
        <v>333</v>
      </c>
      <c r="E20" s="115" t="s">
        <v>59</v>
      </c>
      <c r="F20" s="54"/>
    </row>
    <row r="21">
      <c r="A21" s="10"/>
      <c r="B21" s="43"/>
      <c r="C21" s="94" t="s">
        <v>108</v>
      </c>
      <c r="D21" s="114" t="s">
        <v>334</v>
      </c>
      <c r="E21" s="115" t="s">
        <v>59</v>
      </c>
      <c r="F21" s="54"/>
    </row>
    <row r="22">
      <c r="A22" s="10"/>
      <c r="B22" s="43"/>
      <c r="C22" s="94" t="s">
        <v>110</v>
      </c>
      <c r="D22" s="114" t="s">
        <v>335</v>
      </c>
      <c r="E22" s="115" t="s">
        <v>59</v>
      </c>
      <c r="F22" s="54"/>
    </row>
    <row r="23">
      <c r="A23" s="10"/>
      <c r="B23" s="43"/>
      <c r="C23" s="94" t="s">
        <v>113</v>
      </c>
      <c r="D23" s="114" t="s">
        <v>336</v>
      </c>
      <c r="E23" s="115" t="s">
        <v>59</v>
      </c>
      <c r="F23" s="54"/>
    </row>
    <row r="24">
      <c r="A24" s="10"/>
      <c r="B24" s="43"/>
      <c r="C24" s="94" t="s">
        <v>115</v>
      </c>
      <c r="D24" s="114" t="s">
        <v>337</v>
      </c>
      <c r="E24" s="115" t="s">
        <v>59</v>
      </c>
      <c r="F24" s="54"/>
    </row>
    <row r="25">
      <c r="A25" s="10"/>
      <c r="B25" s="43"/>
      <c r="C25" s="94" t="s">
        <v>136</v>
      </c>
      <c r="D25" s="114" t="s">
        <v>338</v>
      </c>
      <c r="E25" s="115" t="s">
        <v>59</v>
      </c>
      <c r="F25" s="54"/>
    </row>
    <row r="26">
      <c r="A26" s="10"/>
      <c r="B26" s="43"/>
      <c r="C26" s="94" t="s">
        <v>138</v>
      </c>
      <c r="D26" s="114" t="s">
        <v>339</v>
      </c>
      <c r="E26" s="115" t="s">
        <v>59</v>
      </c>
      <c r="F26" s="54"/>
    </row>
    <row r="27">
      <c r="A27" s="10"/>
      <c r="B27" s="43"/>
      <c r="C27" s="94" t="s">
        <v>275</v>
      </c>
      <c r="D27" s="114" t="s">
        <v>340</v>
      </c>
      <c r="E27" s="115" t="s">
        <v>59</v>
      </c>
      <c r="F27" s="54"/>
    </row>
    <row r="28">
      <c r="A28" s="10"/>
      <c r="B28" s="43"/>
      <c r="C28" s="94" t="s">
        <v>144</v>
      </c>
      <c r="D28" s="114" t="s">
        <v>341</v>
      </c>
      <c r="E28" s="115" t="s">
        <v>59</v>
      </c>
      <c r="F28" s="54"/>
    </row>
    <row r="29">
      <c r="A29" s="10"/>
      <c r="B29" s="43"/>
      <c r="C29" s="94" t="s">
        <v>283</v>
      </c>
      <c r="D29" s="114" t="s">
        <v>342</v>
      </c>
      <c r="E29" s="115">
        <v>-1.605281029E9</v>
      </c>
      <c r="F29" s="54"/>
    </row>
    <row r="30">
      <c r="A30" s="10"/>
      <c r="B30" s="43"/>
      <c r="C30" s="103" t="s">
        <v>343</v>
      </c>
      <c r="D30" s="114" t="s">
        <v>344</v>
      </c>
      <c r="E30" s="115" t="s">
        <v>59</v>
      </c>
      <c r="F30" s="116"/>
    </row>
    <row r="31">
      <c r="A31" s="10"/>
      <c r="B31" s="43"/>
      <c r="C31" s="103" t="s">
        <v>345</v>
      </c>
      <c r="D31" s="114" t="s">
        <v>346</v>
      </c>
      <c r="E31" s="115" t="s">
        <v>59</v>
      </c>
      <c r="F31" s="54"/>
    </row>
    <row r="32">
      <c r="A32" s="10"/>
      <c r="B32" s="43"/>
      <c r="C32" s="103" t="s">
        <v>347</v>
      </c>
      <c r="D32" s="114" t="s">
        <v>348</v>
      </c>
      <c r="E32" s="115" t="s">
        <v>59</v>
      </c>
      <c r="F32" s="54"/>
    </row>
    <row r="33">
      <c r="A33" s="10"/>
      <c r="B33" s="43"/>
      <c r="C33" s="103" t="s">
        <v>349</v>
      </c>
      <c r="D33" s="114" t="s">
        <v>350</v>
      </c>
      <c r="E33" s="115" t="s">
        <v>59</v>
      </c>
      <c r="F33" s="54"/>
    </row>
    <row r="34">
      <c r="A34" s="10"/>
      <c r="B34" s="43"/>
      <c r="C34" s="103" t="s">
        <v>351</v>
      </c>
      <c r="D34" s="114" t="s">
        <v>352</v>
      </c>
      <c r="E34" s="115" t="s">
        <v>59</v>
      </c>
      <c r="F34" s="54"/>
    </row>
    <row r="35">
      <c r="A35" s="10"/>
      <c r="B35" s="43"/>
      <c r="C35" s="103" t="s">
        <v>353</v>
      </c>
      <c r="D35" s="114" t="s">
        <v>354</v>
      </c>
      <c r="E35" s="115" t="s">
        <v>59</v>
      </c>
      <c r="F35" s="116"/>
    </row>
    <row r="36">
      <c r="A36" s="10"/>
      <c r="B36" s="43"/>
      <c r="C36" s="103" t="s">
        <v>355</v>
      </c>
      <c r="D36" s="114" t="s">
        <v>356</v>
      </c>
      <c r="E36" s="115" t="s">
        <v>59</v>
      </c>
      <c r="F36" s="54"/>
    </row>
    <row r="37">
      <c r="A37" s="10"/>
      <c r="B37" s="43"/>
      <c r="C37" s="103" t="s">
        <v>357</v>
      </c>
      <c r="D37" s="114" t="s">
        <v>358</v>
      </c>
      <c r="E37" s="115" t="s">
        <v>59</v>
      </c>
      <c r="F37" s="54"/>
    </row>
    <row r="38">
      <c r="A38" s="10"/>
      <c r="B38" s="43"/>
      <c r="C38" s="103" t="s">
        <v>359</v>
      </c>
      <c r="D38" s="114" t="s">
        <v>360</v>
      </c>
      <c r="E38" s="115">
        <v>-1.605281029E9</v>
      </c>
      <c r="F38" s="54"/>
    </row>
    <row r="39">
      <c r="A39" s="10"/>
      <c r="B39" s="43"/>
      <c r="C39" s="94" t="s">
        <v>286</v>
      </c>
      <c r="D39" s="114" t="s">
        <v>361</v>
      </c>
      <c r="E39" s="115" t="s">
        <v>59</v>
      </c>
      <c r="F39" s="54"/>
    </row>
    <row r="40">
      <c r="A40" s="10"/>
      <c r="B40" s="43"/>
      <c r="C40" s="94" t="s">
        <v>289</v>
      </c>
      <c r="D40" s="114" t="s">
        <v>362</v>
      </c>
      <c r="E40" s="115">
        <v>9.095817E8</v>
      </c>
      <c r="F40" s="54"/>
    </row>
    <row r="41">
      <c r="A41" s="10"/>
      <c r="B41" s="93"/>
      <c r="C41" s="94" t="s">
        <v>146</v>
      </c>
      <c r="D41" s="114" t="s">
        <v>46</v>
      </c>
      <c r="E41" s="115">
        <v>2.2232143532E10</v>
      </c>
      <c r="F41" s="54"/>
    </row>
    <row r="42">
      <c r="A42" s="10"/>
      <c r="B42" s="43"/>
      <c r="C42" s="122" t="s">
        <v>363</v>
      </c>
      <c r="D42" s="114"/>
      <c r="E42" s="115"/>
      <c r="F42" s="54"/>
    </row>
    <row r="43">
      <c r="A43" s="10"/>
      <c r="B43" s="43"/>
      <c r="C43" s="94" t="s">
        <v>292</v>
      </c>
      <c r="D43" s="114" t="s">
        <v>364</v>
      </c>
      <c r="E43" s="115">
        <v>2.34716299E9</v>
      </c>
      <c r="F43" s="54"/>
    </row>
    <row r="44">
      <c r="A44" s="10"/>
      <c r="B44" s="43"/>
      <c r="C44" s="94" t="s">
        <v>294</v>
      </c>
      <c r="D44" s="114" t="s">
        <v>365</v>
      </c>
      <c r="E44" s="115" t="s">
        <v>59</v>
      </c>
      <c r="F44" s="54"/>
    </row>
    <row r="45">
      <c r="A45" s="10"/>
      <c r="B45" s="43"/>
      <c r="C45" s="94" t="s">
        <v>298</v>
      </c>
      <c r="D45" s="114" t="s">
        <v>366</v>
      </c>
      <c r="E45" s="115">
        <v>2.34716299E9</v>
      </c>
      <c r="F45" s="54"/>
    </row>
    <row r="46">
      <c r="A46" s="10"/>
      <c r="B46" s="43"/>
      <c r="C46" s="94" t="s">
        <v>367</v>
      </c>
      <c r="D46" s="114" t="s">
        <v>368</v>
      </c>
      <c r="E46" s="115" t="s">
        <v>59</v>
      </c>
      <c r="F46" s="54"/>
    </row>
    <row r="47">
      <c r="A47" s="10"/>
      <c r="B47" s="93"/>
      <c r="C47" s="94" t="s">
        <v>310</v>
      </c>
      <c r="D47" s="114" t="s">
        <v>369</v>
      </c>
      <c r="E47" s="115">
        <v>2.34716299E9</v>
      </c>
      <c r="F47" s="54"/>
    </row>
    <row r="48">
      <c r="A48" s="10"/>
      <c r="B48" s="43"/>
      <c r="C48" s="123" t="s">
        <v>370</v>
      </c>
      <c r="D48" s="114"/>
      <c r="E48" s="115"/>
      <c r="F48" s="54"/>
    </row>
    <row r="49">
      <c r="A49" s="10"/>
      <c r="B49" s="43"/>
      <c r="C49" s="94" t="s">
        <v>312</v>
      </c>
      <c r="D49" s="114" t="s">
        <v>371</v>
      </c>
      <c r="E49" s="115" t="s">
        <v>59</v>
      </c>
      <c r="F49" s="54"/>
    </row>
    <row r="50">
      <c r="A50" s="10"/>
      <c r="B50" s="43"/>
      <c r="C50" s="94" t="s">
        <v>372</v>
      </c>
      <c r="D50" s="114" t="s">
        <v>373</v>
      </c>
      <c r="E50" s="115" t="s">
        <v>59</v>
      </c>
      <c r="F50" s="54"/>
    </row>
    <row r="51">
      <c r="A51" s="10"/>
      <c r="B51" s="43"/>
      <c r="C51" s="94" t="s">
        <v>374</v>
      </c>
      <c r="D51" s="114" t="s">
        <v>375</v>
      </c>
      <c r="E51" s="115" t="s">
        <v>59</v>
      </c>
      <c r="F51" s="54"/>
    </row>
    <row r="52">
      <c r="A52" s="10"/>
      <c r="B52" s="43"/>
      <c r="C52" s="94" t="s">
        <v>376</v>
      </c>
      <c r="D52" s="114" t="s">
        <v>377</v>
      </c>
      <c r="E52" s="115" t="s">
        <v>59</v>
      </c>
      <c r="F52" s="54"/>
    </row>
    <row r="53">
      <c r="A53" s="10"/>
      <c r="B53" s="43"/>
      <c r="C53" s="94" t="s">
        <v>378</v>
      </c>
      <c r="D53" s="114" t="s">
        <v>342</v>
      </c>
      <c r="E53" s="115" t="s">
        <v>59</v>
      </c>
      <c r="F53" s="54"/>
    </row>
    <row r="54">
      <c r="A54" s="10"/>
      <c r="B54" s="43"/>
      <c r="C54" s="103" t="s">
        <v>379</v>
      </c>
      <c r="D54" s="114" t="s">
        <v>380</v>
      </c>
      <c r="E54" s="115" t="s">
        <v>59</v>
      </c>
      <c r="F54" s="54"/>
    </row>
    <row r="55">
      <c r="A55" s="10"/>
      <c r="B55" s="43"/>
      <c r="C55" s="103" t="s">
        <v>381</v>
      </c>
      <c r="D55" s="114" t="s">
        <v>382</v>
      </c>
      <c r="E55" s="115" t="s">
        <v>59</v>
      </c>
      <c r="F55" s="54"/>
    </row>
    <row r="56">
      <c r="A56" s="10"/>
      <c r="B56" s="43"/>
      <c r="C56" s="94" t="s">
        <v>383</v>
      </c>
      <c r="D56" s="114" t="s">
        <v>384</v>
      </c>
      <c r="E56" s="115" t="s">
        <v>59</v>
      </c>
      <c r="F56" s="54"/>
    </row>
    <row r="57">
      <c r="A57" s="10"/>
      <c r="B57" s="43"/>
      <c r="C57" s="94" t="s">
        <v>385</v>
      </c>
      <c r="D57" s="117" t="s">
        <v>386</v>
      </c>
      <c r="E57" s="115" t="s">
        <v>59</v>
      </c>
      <c r="F57" s="54"/>
    </row>
    <row r="58">
      <c r="A58" s="10"/>
      <c r="B58" s="43"/>
      <c r="C58" s="94" t="s">
        <v>387</v>
      </c>
      <c r="D58" s="117" t="s">
        <v>388</v>
      </c>
      <c r="E58" s="115">
        <v>2.34716299E9</v>
      </c>
      <c r="F58" s="54"/>
    </row>
    <row r="59">
      <c r="A59" s="10"/>
      <c r="B59" s="93"/>
      <c r="C59" s="94" t="s">
        <v>389</v>
      </c>
      <c r="D59" s="117" t="s">
        <v>50</v>
      </c>
      <c r="E59" s="115">
        <v>2.4579306522E10</v>
      </c>
      <c r="F59" s="54"/>
    </row>
    <row r="60">
      <c r="A60" s="10"/>
      <c r="B60" s="43"/>
      <c r="C60" s="124" t="s">
        <v>390</v>
      </c>
      <c r="D60" s="119"/>
      <c r="E60" s="120"/>
      <c r="F60" s="125"/>
    </row>
    <row r="61">
      <c r="A61" s="10"/>
      <c r="B61" s="43"/>
      <c r="C61" s="94" t="s">
        <v>391</v>
      </c>
      <c r="D61" s="114" t="s">
        <v>392</v>
      </c>
      <c r="E61" s="115">
        <v>3.774929553E9</v>
      </c>
      <c r="F61" s="54"/>
    </row>
    <row r="62">
      <c r="A62" s="10"/>
      <c r="B62" s="43"/>
      <c r="C62" s="94" t="s">
        <v>393</v>
      </c>
      <c r="D62" s="114" t="s">
        <v>394</v>
      </c>
      <c r="E62" s="115" t="s">
        <v>59</v>
      </c>
      <c r="F62" s="54"/>
    </row>
    <row r="63">
      <c r="A63" s="10"/>
      <c r="B63" s="93"/>
      <c r="C63" s="94" t="s">
        <v>395</v>
      </c>
      <c r="D63" s="117" t="s">
        <v>396</v>
      </c>
      <c r="E63" s="115">
        <v>3.774929553E9</v>
      </c>
      <c r="F63" s="54"/>
    </row>
    <row r="64">
      <c r="A64" s="10"/>
      <c r="B64" s="43"/>
      <c r="C64" s="124" t="s">
        <v>397</v>
      </c>
      <c r="D64" s="119"/>
      <c r="E64" s="120"/>
      <c r="F64" s="125"/>
    </row>
    <row r="65">
      <c r="A65" s="10"/>
      <c r="B65" s="43"/>
      <c r="C65" s="94" t="s">
        <v>398</v>
      </c>
      <c r="D65" s="114" t="s">
        <v>399</v>
      </c>
      <c r="E65" s="115" t="s">
        <v>59</v>
      </c>
      <c r="F65" s="54"/>
    </row>
    <row r="66">
      <c r="A66" s="10"/>
      <c r="B66" s="43"/>
      <c r="C66" s="94" t="s">
        <v>400</v>
      </c>
      <c r="D66" s="114" t="s">
        <v>401</v>
      </c>
      <c r="E66" s="115" t="s">
        <v>59</v>
      </c>
      <c r="F66" s="54"/>
    </row>
    <row r="67">
      <c r="A67" s="10"/>
      <c r="B67" s="43"/>
      <c r="C67" s="94" t="s">
        <v>402</v>
      </c>
      <c r="D67" s="114" t="s">
        <v>403</v>
      </c>
      <c r="E67" s="115" t="s">
        <v>59</v>
      </c>
      <c r="F67" s="54"/>
    </row>
    <row r="68">
      <c r="A68" s="10"/>
      <c r="B68" s="43"/>
      <c r="C68" s="94" t="s">
        <v>404</v>
      </c>
      <c r="D68" s="114" t="s">
        <v>405</v>
      </c>
      <c r="E68" s="115" t="s">
        <v>59</v>
      </c>
      <c r="F68" s="54"/>
    </row>
    <row r="69">
      <c r="A69" s="10"/>
      <c r="B69" s="43"/>
      <c r="C69" s="94" t="s">
        <v>406</v>
      </c>
      <c r="D69" s="114" t="s">
        <v>342</v>
      </c>
      <c r="E69" s="115" t="s">
        <v>59</v>
      </c>
      <c r="F69" s="54"/>
    </row>
    <row r="70">
      <c r="A70" s="10"/>
      <c r="B70" s="43"/>
      <c r="C70" s="103" t="s">
        <v>407</v>
      </c>
      <c r="D70" s="114" t="s">
        <v>408</v>
      </c>
      <c r="E70" s="115" t="s">
        <v>59</v>
      </c>
      <c r="F70" s="54"/>
    </row>
    <row r="71">
      <c r="A71" s="10"/>
      <c r="B71" s="43"/>
      <c r="C71" s="103" t="s">
        <v>409</v>
      </c>
      <c r="D71" s="114" t="s">
        <v>410</v>
      </c>
      <c r="E71" s="115" t="s">
        <v>59</v>
      </c>
      <c r="F71" s="54"/>
    </row>
    <row r="72">
      <c r="A72" s="10"/>
      <c r="B72" s="43"/>
      <c r="C72" s="94" t="s">
        <v>411</v>
      </c>
      <c r="D72" s="117" t="s">
        <v>412</v>
      </c>
      <c r="E72" s="115" t="s">
        <v>59</v>
      </c>
      <c r="F72" s="54"/>
    </row>
    <row r="73">
      <c r="A73" s="10"/>
      <c r="B73" s="43"/>
      <c r="C73" s="94" t="s">
        <v>413</v>
      </c>
      <c r="D73" s="117" t="s">
        <v>221</v>
      </c>
      <c r="E73" s="115">
        <v>3.774929553E9</v>
      </c>
      <c r="F73" s="54"/>
    </row>
    <row r="74">
      <c r="A74" s="10"/>
      <c r="B74" s="43"/>
      <c r="C74" s="94" t="s">
        <v>414</v>
      </c>
      <c r="D74" s="117" t="s">
        <v>415</v>
      </c>
      <c r="E74" s="115">
        <v>2.8354236075E10</v>
      </c>
      <c r="F74" s="54"/>
    </row>
    <row r="75">
      <c r="A75" s="10"/>
      <c r="B75" s="93"/>
      <c r="C75" s="94" t="s">
        <v>416</v>
      </c>
      <c r="D75" s="117" t="s">
        <v>417</v>
      </c>
      <c r="E75" s="115">
        <v>1.71142037672E11</v>
      </c>
      <c r="F75" s="54"/>
    </row>
    <row r="76">
      <c r="A76" s="10"/>
      <c r="B76" s="43"/>
      <c r="C76" s="124" t="s">
        <v>418</v>
      </c>
      <c r="D76" s="126"/>
      <c r="E76" s="127"/>
      <c r="F76" s="128"/>
    </row>
    <row r="77">
      <c r="A77" s="10"/>
      <c r="B77" s="43"/>
      <c r="C77" s="94" t="s">
        <v>419</v>
      </c>
      <c r="D77" s="117" t="s">
        <v>71</v>
      </c>
      <c r="E77" s="129">
        <v>0.1299</v>
      </c>
      <c r="F77" s="130"/>
    </row>
    <row r="78">
      <c r="A78" s="10"/>
      <c r="B78" s="43"/>
      <c r="C78" s="94" t="s">
        <v>420</v>
      </c>
      <c r="D78" s="117" t="s">
        <v>421</v>
      </c>
      <c r="E78" s="129">
        <v>0.1436</v>
      </c>
      <c r="F78" s="130"/>
    </row>
    <row r="79">
      <c r="A79" s="10"/>
      <c r="B79" s="43"/>
      <c r="C79" s="94" t="s">
        <v>422</v>
      </c>
      <c r="D79" s="117" t="s">
        <v>423</v>
      </c>
      <c r="E79" s="129">
        <v>0.1657</v>
      </c>
      <c r="F79" s="130"/>
    </row>
    <row r="80">
      <c r="A80" s="10"/>
      <c r="B80" s="43"/>
      <c r="C80" s="94" t="s">
        <v>424</v>
      </c>
      <c r="D80" s="117" t="s">
        <v>425</v>
      </c>
      <c r="E80" s="129">
        <v>0.025</v>
      </c>
      <c r="F80" s="130"/>
    </row>
    <row r="81">
      <c r="A81" s="10"/>
      <c r="B81" s="43"/>
      <c r="C81" s="94" t="s">
        <v>426</v>
      </c>
      <c r="D81" s="114" t="s">
        <v>427</v>
      </c>
      <c r="E81" s="129">
        <v>0.025</v>
      </c>
      <c r="F81" s="130"/>
    </row>
    <row r="82">
      <c r="A82" s="10"/>
      <c r="B82" s="43"/>
      <c r="C82" s="94" t="s">
        <v>428</v>
      </c>
      <c r="D82" s="114" t="s">
        <v>429</v>
      </c>
      <c r="E82" s="131" t="s">
        <v>59</v>
      </c>
      <c r="F82" s="130"/>
    </row>
    <row r="83">
      <c r="A83" s="10"/>
      <c r="B83" s="43"/>
      <c r="C83" s="94" t="s">
        <v>430</v>
      </c>
      <c r="D83" s="114" t="s">
        <v>431</v>
      </c>
      <c r="E83" s="131" t="s">
        <v>59</v>
      </c>
      <c r="F83" s="130"/>
    </row>
    <row r="84">
      <c r="A84" s="10"/>
      <c r="B84" s="93"/>
      <c r="C84" s="94" t="s">
        <v>432</v>
      </c>
      <c r="D84" s="114" t="s">
        <v>433</v>
      </c>
      <c r="E84" s="129">
        <v>0.0599</v>
      </c>
      <c r="F84" s="130"/>
    </row>
    <row r="85">
      <c r="A85" s="10"/>
      <c r="B85" s="43"/>
      <c r="C85" s="124" t="s">
        <v>434</v>
      </c>
      <c r="D85" s="119"/>
      <c r="E85" s="120"/>
      <c r="F85" s="125"/>
    </row>
    <row r="86">
      <c r="A86" s="10"/>
      <c r="B86" s="43"/>
      <c r="C86" s="94" t="s">
        <v>435</v>
      </c>
      <c r="D86" s="104" t="s">
        <v>436</v>
      </c>
      <c r="E86" s="115" t="s">
        <v>59</v>
      </c>
      <c r="F86" s="54"/>
    </row>
    <row r="87">
      <c r="A87" s="10"/>
      <c r="B87" s="43"/>
      <c r="C87" s="94" t="s">
        <v>437</v>
      </c>
      <c r="D87" s="104" t="s">
        <v>438</v>
      </c>
      <c r="E87" s="115" t="s">
        <v>59</v>
      </c>
      <c r="F87" s="54"/>
    </row>
    <row r="88">
      <c r="A88" s="10"/>
      <c r="B88" s="93"/>
      <c r="C88" s="94" t="s">
        <v>439</v>
      </c>
      <c r="D88" s="104" t="s">
        <v>440</v>
      </c>
      <c r="E88" s="115">
        <v>1.155240305E9</v>
      </c>
      <c r="F88" s="116"/>
    </row>
    <row r="89">
      <c r="A89" s="15"/>
      <c r="B89" s="15"/>
      <c r="C89" s="15"/>
      <c r="D89" s="15"/>
      <c r="E89" s="16"/>
      <c r="F89" s="60"/>
    </row>
    <row r="90">
      <c r="A90" s="15"/>
      <c r="B90" s="15"/>
      <c r="C90" s="42" t="s">
        <v>119</v>
      </c>
      <c r="D90" s="15"/>
    </row>
    <row r="91">
      <c r="A91" s="15"/>
      <c r="B91" s="15"/>
      <c r="C91" s="105"/>
      <c r="D91" s="46"/>
      <c r="E91" s="46"/>
      <c r="F91" s="46"/>
    </row>
    <row r="92">
      <c r="A92" s="15"/>
      <c r="B92" s="15"/>
      <c r="C92" s="15"/>
      <c r="D92" s="15"/>
      <c r="E92" s="16"/>
      <c r="F92" s="60"/>
    </row>
    <row r="93">
      <c r="A93" s="15"/>
      <c r="B93" s="15"/>
      <c r="C93" s="15"/>
      <c r="D93" s="15"/>
      <c r="E93" s="16"/>
      <c r="F93" s="60"/>
    </row>
    <row r="94">
      <c r="A94" s="15"/>
      <c r="B94" s="15"/>
      <c r="C94" s="15"/>
      <c r="D94" s="15"/>
      <c r="E94" s="16"/>
      <c r="F94" s="60"/>
    </row>
  </sheetData>
  <mergeCells count="3">
    <mergeCell ref="C5:D6"/>
    <mergeCell ref="E5:F5"/>
    <mergeCell ref="C91:F91"/>
  </mergeCell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68.13"/>
    <col customWidth="1" min="5" max="8" width="16.63"/>
  </cols>
  <sheetData>
    <row r="1">
      <c r="A1" s="1"/>
      <c r="B1" s="1"/>
      <c r="C1" s="1"/>
      <c r="D1" s="1"/>
      <c r="E1" s="21"/>
      <c r="F1" s="22"/>
      <c r="G1" s="22"/>
      <c r="H1" s="22"/>
    </row>
    <row r="2" ht="6.75" customHeight="1">
      <c r="A2" s="1"/>
      <c r="B2" s="2"/>
      <c r="C2" s="2"/>
      <c r="D2" s="2"/>
      <c r="E2" s="23"/>
      <c r="F2" s="24"/>
      <c r="G2" s="24"/>
      <c r="H2" s="24"/>
    </row>
    <row r="3">
      <c r="A3" s="1"/>
      <c r="B3" s="2"/>
      <c r="C3" s="2"/>
      <c r="D3" s="2"/>
      <c r="E3" s="23"/>
      <c r="F3" s="24"/>
      <c r="G3" s="24"/>
      <c r="H3" s="24"/>
    </row>
    <row r="4">
      <c r="A4" s="1"/>
      <c r="B4" s="2"/>
      <c r="C4" s="2"/>
      <c r="D4" s="2"/>
      <c r="E4" s="23"/>
      <c r="F4" s="24"/>
      <c r="G4" s="26">
        <v>46022.0</v>
      </c>
      <c r="H4" s="26"/>
    </row>
    <row r="5">
      <c r="A5" s="3"/>
      <c r="B5" s="4"/>
      <c r="C5" s="25" t="s">
        <v>441</v>
      </c>
      <c r="E5" s="132"/>
      <c r="H5" s="132"/>
    </row>
    <row r="6">
      <c r="A6" s="1"/>
      <c r="B6" s="2"/>
      <c r="E6" s="107" t="s">
        <v>38</v>
      </c>
      <c r="F6" s="63" t="s">
        <v>39</v>
      </c>
      <c r="G6" s="63" t="s">
        <v>40</v>
      </c>
      <c r="H6" s="63"/>
    </row>
    <row r="7">
      <c r="A7" s="6"/>
      <c r="B7" s="7"/>
      <c r="C7" s="8" t="s">
        <v>43</v>
      </c>
      <c r="D7" s="133"/>
      <c r="E7" s="134" t="s">
        <v>442</v>
      </c>
      <c r="F7" s="135" t="s">
        <v>443</v>
      </c>
      <c r="G7" s="136" t="s">
        <v>444</v>
      </c>
      <c r="H7" s="137"/>
    </row>
    <row r="8">
      <c r="A8" s="29"/>
      <c r="B8" s="29"/>
      <c r="C8" s="110" t="s">
        <v>445</v>
      </c>
      <c r="D8" s="10"/>
      <c r="E8" s="138"/>
      <c r="F8" s="138"/>
      <c r="G8" s="139"/>
      <c r="H8" s="139"/>
    </row>
    <row r="9">
      <c r="A9" s="11"/>
      <c r="B9" s="11"/>
      <c r="C9" s="140"/>
      <c r="D9" s="34" t="s">
        <v>161</v>
      </c>
      <c r="E9" s="141">
        <v>3.68516294252E9</v>
      </c>
      <c r="F9" s="141">
        <v>3.68476626096E9</v>
      </c>
      <c r="G9" s="142"/>
      <c r="H9" s="142"/>
    </row>
    <row r="10">
      <c r="A10" s="11"/>
      <c r="B10" s="11"/>
      <c r="C10" s="140"/>
      <c r="D10" s="34" t="s">
        <v>162</v>
      </c>
      <c r="E10" s="141">
        <v>2.6927925587E8</v>
      </c>
      <c r="F10" s="141">
        <v>2.6927925587E8</v>
      </c>
      <c r="G10" s="142"/>
      <c r="H10" s="142"/>
    </row>
    <row r="11">
      <c r="A11" s="11"/>
      <c r="B11" s="11"/>
      <c r="C11" s="140"/>
      <c r="D11" s="34" t="s">
        <v>163</v>
      </c>
      <c r="E11" s="141">
        <v>1.736023822387E11</v>
      </c>
      <c r="F11" s="141">
        <v>1.7838858949787E11</v>
      </c>
      <c r="G11" s="142"/>
      <c r="H11" s="142"/>
    </row>
    <row r="12">
      <c r="A12" s="11"/>
      <c r="B12" s="11"/>
      <c r="C12" s="140"/>
      <c r="D12" s="34" t="s">
        <v>164</v>
      </c>
      <c r="E12" s="141">
        <v>8.632187090469E10</v>
      </c>
      <c r="F12" s="141">
        <v>1.050994179589E11</v>
      </c>
      <c r="G12" s="142"/>
      <c r="H12" s="143"/>
    </row>
    <row r="13">
      <c r="A13" s="11"/>
      <c r="B13" s="11"/>
      <c r="C13" s="140"/>
      <c r="D13" s="34" t="s">
        <v>165</v>
      </c>
      <c r="E13" s="141">
        <v>4.91218653E7</v>
      </c>
      <c r="F13" s="141">
        <v>4.91218653E7</v>
      </c>
      <c r="G13" s="142"/>
      <c r="H13" s="142"/>
    </row>
    <row r="14">
      <c r="A14" s="29"/>
      <c r="B14" s="29"/>
      <c r="C14" s="140"/>
      <c r="D14" s="34" t="s">
        <v>166</v>
      </c>
      <c r="E14" s="141">
        <v>-2.033328064009E10</v>
      </c>
      <c r="F14" s="141">
        <v>-3.814600326498E10</v>
      </c>
      <c r="G14" s="142"/>
      <c r="H14" s="142"/>
    </row>
    <row r="15">
      <c r="A15" s="11"/>
      <c r="B15" s="11"/>
      <c r="C15" s="140"/>
      <c r="D15" s="34" t="s">
        <v>167</v>
      </c>
      <c r="E15" s="141">
        <v>1.121838793934E10</v>
      </c>
      <c r="F15" s="141">
        <v>1.437599933887E10</v>
      </c>
      <c r="G15" s="142"/>
      <c r="H15" s="142"/>
    </row>
    <row r="16">
      <c r="A16" s="11"/>
      <c r="B16" s="11"/>
      <c r="C16" s="140"/>
      <c r="D16" s="40" t="s">
        <v>168</v>
      </c>
      <c r="E16" s="141">
        <v>0.0</v>
      </c>
      <c r="F16" s="141">
        <v>3.51596374E8</v>
      </c>
      <c r="G16" s="142"/>
      <c r="H16" s="142"/>
    </row>
    <row r="17">
      <c r="A17" s="11"/>
      <c r="B17" s="11"/>
      <c r="C17" s="140"/>
      <c r="D17" s="40" t="s">
        <v>169</v>
      </c>
      <c r="E17" s="141">
        <v>0.0</v>
      </c>
      <c r="F17" s="141">
        <v>0.0</v>
      </c>
      <c r="G17" s="142"/>
      <c r="H17" s="142"/>
    </row>
    <row r="18">
      <c r="A18" s="29"/>
      <c r="B18" s="29"/>
      <c r="C18" s="144"/>
      <c r="D18" s="40" t="s">
        <v>170</v>
      </c>
      <c r="E18" s="141" t="s">
        <v>59</v>
      </c>
      <c r="F18" s="141" t="s">
        <v>59</v>
      </c>
      <c r="G18" s="142"/>
      <c r="H18" s="142"/>
    </row>
    <row r="19">
      <c r="A19" s="11"/>
      <c r="B19" s="11"/>
      <c r="C19" s="140"/>
      <c r="D19" s="34" t="s">
        <v>171</v>
      </c>
      <c r="E19" s="141" t="s">
        <v>59</v>
      </c>
      <c r="F19" s="141">
        <v>3.51596374E8</v>
      </c>
      <c r="G19" s="145"/>
      <c r="H19" s="145"/>
    </row>
    <row r="20">
      <c r="A20" s="11"/>
      <c r="B20" s="11"/>
      <c r="C20" s="140"/>
      <c r="D20" s="34" t="s">
        <v>172</v>
      </c>
      <c r="E20" s="141">
        <v>2.1058371922E8</v>
      </c>
      <c r="F20" s="141">
        <v>2.1056895E8</v>
      </c>
      <c r="G20" s="145"/>
      <c r="H20" s="145"/>
    </row>
    <row r="21">
      <c r="A21" s="11"/>
      <c r="B21" s="11"/>
      <c r="C21" s="140"/>
      <c r="D21" s="34" t="s">
        <v>173</v>
      </c>
      <c r="E21" s="141">
        <v>5.14773097291E9</v>
      </c>
      <c r="F21" s="141">
        <v>3.07075594498E9</v>
      </c>
      <c r="G21" s="142"/>
      <c r="H21" s="142"/>
    </row>
    <row r="22">
      <c r="A22" s="11"/>
      <c r="B22" s="11"/>
      <c r="C22" s="140"/>
      <c r="D22" s="34" t="s">
        <v>174</v>
      </c>
      <c r="E22" s="141">
        <v>-9.1385157278E8</v>
      </c>
      <c r="F22" s="141">
        <v>-8.78645587E8</v>
      </c>
      <c r="G22" s="142"/>
      <c r="H22" s="142"/>
    </row>
    <row r="23">
      <c r="A23" s="11"/>
      <c r="B23" s="11"/>
      <c r="C23" s="140"/>
      <c r="D23" s="34" t="s">
        <v>175</v>
      </c>
      <c r="E23" s="141">
        <v>-7.66984643E8</v>
      </c>
      <c r="F23" s="141">
        <v>-7.31792904E8</v>
      </c>
      <c r="G23" s="142"/>
      <c r="H23" s="142"/>
    </row>
    <row r="24">
      <c r="A24" s="29"/>
      <c r="B24" s="29"/>
      <c r="C24" s="140"/>
      <c r="D24" s="34" t="s">
        <v>176</v>
      </c>
      <c r="E24" s="141">
        <v>-1.4686692978E8</v>
      </c>
      <c r="F24" s="141">
        <v>-1.46852683E8</v>
      </c>
      <c r="G24" s="142"/>
      <c r="H24" s="142"/>
    </row>
    <row r="25">
      <c r="A25" s="29"/>
      <c r="B25" s="29"/>
      <c r="C25" s="140"/>
      <c r="D25" s="34" t="s">
        <v>177</v>
      </c>
      <c r="E25" s="141" t="s">
        <v>59</v>
      </c>
      <c r="F25" s="141" t="s">
        <v>59</v>
      </c>
      <c r="G25" s="142"/>
      <c r="H25" s="142"/>
    </row>
    <row r="26">
      <c r="A26" s="29"/>
      <c r="B26" s="29"/>
      <c r="C26" s="140"/>
      <c r="D26" s="34" t="s">
        <v>178</v>
      </c>
      <c r="E26" s="141">
        <v>8.1674873813E10</v>
      </c>
      <c r="F26" s="141">
        <v>7.8831604333E10</v>
      </c>
      <c r="G26" s="142"/>
      <c r="H26" s="146"/>
    </row>
    <row r="27">
      <c r="A27" s="11"/>
      <c r="B27" s="11"/>
      <c r="C27" s="140"/>
      <c r="D27" s="147" t="s">
        <v>179</v>
      </c>
      <c r="E27" s="81">
        <v>3.4093226143868005E11</v>
      </c>
      <c r="F27" s="81">
        <v>3.4530705092776996E11</v>
      </c>
      <c r="G27" s="142"/>
      <c r="H27" s="142"/>
    </row>
    <row r="28">
      <c r="A28" s="11"/>
      <c r="B28" s="110"/>
      <c r="C28" s="148" t="s">
        <v>446</v>
      </c>
      <c r="D28" s="149"/>
      <c r="E28" s="150"/>
      <c r="F28" s="150"/>
      <c r="G28" s="151"/>
      <c r="H28" s="152"/>
    </row>
    <row r="29">
      <c r="A29" s="29"/>
      <c r="B29" s="29"/>
      <c r="C29" s="140"/>
      <c r="D29" s="34" t="s">
        <v>181</v>
      </c>
      <c r="E29" s="141">
        <v>2.1397454850168E11</v>
      </c>
      <c r="F29" s="153">
        <v>2.1489743993484998E11</v>
      </c>
      <c r="G29" s="152"/>
      <c r="H29" s="152"/>
    </row>
    <row r="30">
      <c r="A30" s="11"/>
      <c r="B30" s="11"/>
      <c r="C30" s="140"/>
      <c r="D30" s="34" t="s">
        <v>182</v>
      </c>
      <c r="E30" s="141">
        <v>1.2778748286E8</v>
      </c>
      <c r="F30" s="153">
        <v>1.2769335148E8</v>
      </c>
      <c r="G30" s="152"/>
      <c r="H30" s="152"/>
    </row>
    <row r="31">
      <c r="A31" s="11"/>
      <c r="B31" s="11"/>
      <c r="C31" s="140"/>
      <c r="D31" s="34" t="s">
        <v>183</v>
      </c>
      <c r="E31" s="141">
        <v>0.0</v>
      </c>
      <c r="F31" s="153">
        <v>3.359650706E8</v>
      </c>
      <c r="G31" s="152"/>
      <c r="H31" s="152"/>
    </row>
    <row r="32">
      <c r="A32" s="11"/>
      <c r="B32" s="11"/>
      <c r="C32" s="140"/>
      <c r="D32" s="34" t="s">
        <v>184</v>
      </c>
      <c r="E32" s="141">
        <v>9.767018596445999E10</v>
      </c>
      <c r="F32" s="153">
        <v>1.06793524245549E11</v>
      </c>
      <c r="G32" s="152"/>
      <c r="H32" s="152"/>
    </row>
    <row r="33">
      <c r="A33" s="11"/>
      <c r="B33" s="11"/>
      <c r="C33" s="140"/>
      <c r="D33" s="147" t="s">
        <v>185</v>
      </c>
      <c r="E33" s="81">
        <v>3.11772521949E11</v>
      </c>
      <c r="F33" s="81">
        <v>3.2215462260248E11</v>
      </c>
      <c r="G33" s="152"/>
      <c r="H33" s="152"/>
    </row>
    <row r="34">
      <c r="A34" s="11"/>
      <c r="B34" s="11"/>
      <c r="C34" s="148" t="s">
        <v>447</v>
      </c>
      <c r="D34" s="149"/>
      <c r="E34" s="150"/>
      <c r="F34" s="150"/>
      <c r="G34" s="151"/>
      <c r="H34" s="152"/>
    </row>
    <row r="35">
      <c r="A35" s="17"/>
      <c r="B35" s="17"/>
      <c r="C35" s="140"/>
      <c r="D35" s="34" t="s">
        <v>448</v>
      </c>
      <c r="E35" s="141">
        <v>8.65856013984E9</v>
      </c>
      <c r="F35" s="141">
        <v>8.65855013984E9</v>
      </c>
      <c r="G35" s="142"/>
      <c r="H35" s="154"/>
    </row>
    <row r="36">
      <c r="A36" s="42"/>
      <c r="B36" s="42"/>
      <c r="C36" s="140"/>
      <c r="D36" s="34" t="s">
        <v>449</v>
      </c>
      <c r="E36" s="141">
        <v>8.65856013984E9</v>
      </c>
      <c r="F36" s="141">
        <v>8.65855013984E9</v>
      </c>
      <c r="G36" s="155" t="s">
        <v>319</v>
      </c>
      <c r="H36" s="154"/>
    </row>
    <row r="37">
      <c r="A37" s="17"/>
      <c r="B37" s="17"/>
      <c r="C37" s="140"/>
      <c r="D37" s="34" t="s">
        <v>450</v>
      </c>
      <c r="E37" s="141">
        <v>0.0</v>
      </c>
      <c r="F37" s="141">
        <v>0.0</v>
      </c>
      <c r="G37" s="142"/>
      <c r="H37" s="154"/>
    </row>
    <row r="38">
      <c r="A38" s="17"/>
      <c r="B38" s="17"/>
      <c r="C38" s="140"/>
      <c r="D38" s="34" t="s">
        <v>451</v>
      </c>
      <c r="E38" s="141">
        <v>1.263127415047E10</v>
      </c>
      <c r="F38" s="141">
        <v>1.263127415047E10</v>
      </c>
      <c r="G38" s="155" t="s">
        <v>452</v>
      </c>
      <c r="H38" s="154"/>
    </row>
    <row r="39">
      <c r="A39" s="17"/>
      <c r="B39" s="17"/>
      <c r="C39" s="140"/>
      <c r="D39" s="34" t="s">
        <v>453</v>
      </c>
      <c r="E39" s="141">
        <v>2.56463199533E9</v>
      </c>
      <c r="F39" s="141">
        <v>1.69535196781E9</v>
      </c>
      <c r="G39" s="142"/>
      <c r="H39" s="154"/>
    </row>
    <row r="40">
      <c r="A40" s="17"/>
      <c r="B40" s="17"/>
      <c r="C40" s="140"/>
      <c r="D40" s="34" t="s">
        <v>454</v>
      </c>
      <c r="E40" s="141">
        <v>5.839711666E7</v>
      </c>
      <c r="F40" s="141">
        <v>5.839711666E7</v>
      </c>
      <c r="G40" s="155" t="s">
        <v>323</v>
      </c>
      <c r="H40" s="154"/>
    </row>
    <row r="41">
      <c r="A41" s="1"/>
      <c r="B41" s="1"/>
      <c r="C41" s="140"/>
      <c r="D41" s="34" t="s">
        <v>455</v>
      </c>
      <c r="E41" s="141">
        <v>4.27173877784E9</v>
      </c>
      <c r="F41" s="141">
        <v>9.815185735E7</v>
      </c>
      <c r="G41" s="155" t="s">
        <v>456</v>
      </c>
      <c r="H41" s="154"/>
    </row>
    <row r="42">
      <c r="A42" s="1"/>
      <c r="B42" s="1"/>
      <c r="C42" s="140"/>
      <c r="D42" s="34" t="s">
        <v>457</v>
      </c>
      <c r="E42" s="141">
        <v>0.0</v>
      </c>
      <c r="F42" s="141">
        <v>0.0</v>
      </c>
      <c r="G42" s="142"/>
      <c r="H42" s="154"/>
    </row>
    <row r="43">
      <c r="A43" s="1"/>
      <c r="B43" s="1"/>
      <c r="C43" s="140"/>
      <c r="D43" s="34" t="s">
        <v>458</v>
      </c>
      <c r="E43" s="141">
        <v>9.7513695203E8</v>
      </c>
      <c r="F43" s="141">
        <v>1.070309309E7</v>
      </c>
      <c r="G43" s="155" t="s">
        <v>459</v>
      </c>
      <c r="H43" s="154"/>
    </row>
    <row r="44">
      <c r="A44" s="1"/>
      <c r="B44" s="17"/>
      <c r="C44" s="140"/>
      <c r="D44" s="147" t="s">
        <v>460</v>
      </c>
      <c r="E44" s="81">
        <f t="shared" ref="E44:F44" si="1">sum(E35,E38:E43)</f>
        <v>29159739132</v>
      </c>
      <c r="F44" s="81">
        <f t="shared" si="1"/>
        <v>23152428325</v>
      </c>
      <c r="G44" s="155" t="s">
        <v>461</v>
      </c>
      <c r="H44" s="154"/>
    </row>
    <row r="45">
      <c r="A45" s="1"/>
      <c r="B45" s="17"/>
      <c r="C45" s="11"/>
      <c r="D45" s="53"/>
      <c r="E45" s="54"/>
      <c r="F45" s="54"/>
      <c r="G45" s="152"/>
      <c r="H45" s="152"/>
    </row>
    <row r="46">
      <c r="A46" s="1"/>
      <c r="B46" s="17"/>
      <c r="C46" s="42" t="s">
        <v>119</v>
      </c>
      <c r="D46" s="15"/>
    </row>
    <row r="47">
      <c r="A47" s="3"/>
      <c r="B47" s="17"/>
      <c r="C47" s="82" t="s">
        <v>186</v>
      </c>
      <c r="D47" s="46"/>
      <c r="E47" s="46"/>
      <c r="F47" s="46"/>
      <c r="G47" s="46"/>
      <c r="H47" s="106"/>
    </row>
    <row r="48">
      <c r="A48" s="1"/>
      <c r="B48" s="17"/>
      <c r="H48" s="152"/>
    </row>
    <row r="49">
      <c r="A49" s="6"/>
      <c r="B49" s="17"/>
      <c r="H49" s="152"/>
    </row>
    <row r="50">
      <c r="A50" s="29"/>
      <c r="B50" s="29"/>
      <c r="H50" s="139"/>
    </row>
  </sheetData>
  <mergeCells count="3">
    <mergeCell ref="C5:D6"/>
    <mergeCell ref="E5:G5"/>
    <mergeCell ref="C47:G50"/>
  </mergeCells>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56.25"/>
    <col customWidth="1" min="5" max="5" width="14.0"/>
    <col customWidth="1" min="6" max="6" width="15.38"/>
    <col customWidth="1" min="7" max="9" width="15.75"/>
  </cols>
  <sheetData>
    <row r="1">
      <c r="A1" s="1"/>
      <c r="B1" s="1"/>
      <c r="C1" s="1"/>
      <c r="D1" s="1"/>
      <c r="E1" s="21"/>
      <c r="F1" s="22"/>
      <c r="G1" s="22"/>
      <c r="H1" s="22"/>
      <c r="I1" s="22"/>
    </row>
    <row r="2" ht="6.75" customHeight="1">
      <c r="A2" s="1"/>
      <c r="B2" s="2"/>
      <c r="C2" s="2"/>
      <c r="D2" s="2"/>
      <c r="E2" s="23"/>
      <c r="F2" s="24"/>
      <c r="G2" s="24"/>
      <c r="H2" s="24"/>
      <c r="I2" s="24"/>
    </row>
    <row r="3">
      <c r="A3" s="1"/>
      <c r="B3" s="2"/>
      <c r="C3" s="2"/>
      <c r="D3" s="2"/>
      <c r="E3" s="23"/>
      <c r="F3" s="24"/>
      <c r="G3" s="24"/>
      <c r="H3" s="24"/>
      <c r="I3" s="26">
        <v>46022.0</v>
      </c>
    </row>
    <row r="4">
      <c r="A4" s="1"/>
      <c r="B4" s="2"/>
      <c r="C4" s="2"/>
      <c r="D4" s="2"/>
      <c r="E4" s="23"/>
      <c r="F4" s="24"/>
      <c r="G4" s="24"/>
      <c r="H4" s="24"/>
      <c r="I4" s="24"/>
    </row>
    <row r="5">
      <c r="A5" s="3"/>
      <c r="B5" s="4"/>
      <c r="C5" s="62" t="s">
        <v>462</v>
      </c>
      <c r="E5" s="23" t="s">
        <v>38</v>
      </c>
      <c r="F5" s="24" t="s">
        <v>39</v>
      </c>
      <c r="G5" s="63" t="s">
        <v>40</v>
      </c>
      <c r="H5" s="63" t="s">
        <v>41</v>
      </c>
      <c r="I5" s="63" t="s">
        <v>42</v>
      </c>
    </row>
    <row r="6" ht="13.5" customHeight="1">
      <c r="A6" s="1"/>
      <c r="B6" s="2"/>
      <c r="E6" s="23"/>
      <c r="F6" s="23"/>
      <c r="G6" s="23"/>
      <c r="H6" s="23"/>
      <c r="I6" s="23"/>
    </row>
    <row r="7">
      <c r="A7" s="6"/>
      <c r="B7" s="7"/>
      <c r="C7" s="8" t="s">
        <v>43</v>
      </c>
      <c r="D7" s="9"/>
      <c r="E7" s="156" t="s">
        <v>463</v>
      </c>
      <c r="F7" s="157" t="s">
        <v>464</v>
      </c>
      <c r="G7" s="49"/>
      <c r="H7" s="158" t="s">
        <v>465</v>
      </c>
      <c r="I7" s="159" t="s">
        <v>466</v>
      </c>
    </row>
    <row r="8">
      <c r="A8" s="6"/>
      <c r="B8" s="7"/>
      <c r="C8" s="8"/>
      <c r="D8" s="8" t="s">
        <v>467</v>
      </c>
      <c r="E8" s="68"/>
      <c r="F8" s="70" t="s">
        <v>468</v>
      </c>
      <c r="G8" s="70" t="s">
        <v>469</v>
      </c>
      <c r="H8" s="69"/>
      <c r="I8" s="160"/>
    </row>
    <row r="9">
      <c r="A9" s="10"/>
      <c r="B9" s="11"/>
      <c r="C9" s="53"/>
      <c r="D9" s="54" t="s">
        <v>470</v>
      </c>
      <c r="E9" s="161">
        <v>0.0</v>
      </c>
      <c r="F9" s="162">
        <v>1.7393057329546E11</v>
      </c>
      <c r="G9" s="162">
        <v>1.170370656344E11</v>
      </c>
      <c r="H9" s="74"/>
      <c r="I9" s="74"/>
    </row>
    <row r="10">
      <c r="A10" s="10"/>
      <c r="B10" s="11"/>
      <c r="C10" s="53"/>
      <c r="D10" s="54" t="s">
        <v>471</v>
      </c>
      <c r="E10" s="163"/>
      <c r="F10" s="162">
        <v>1.7393057329546E11</v>
      </c>
      <c r="G10" s="162">
        <v>1.170370656344E11</v>
      </c>
      <c r="H10" s="74"/>
      <c r="I10" s="74"/>
    </row>
    <row r="11">
      <c r="A11" s="10"/>
      <c r="B11" s="11"/>
      <c r="C11" s="164"/>
      <c r="D11" s="165" t="s">
        <v>188</v>
      </c>
      <c r="E11" s="166"/>
      <c r="F11" s="167">
        <f t="shared" ref="F11:G11" si="1">F10</f>
        <v>173930573295</v>
      </c>
      <c r="G11" s="167">
        <f t="shared" si="1"/>
        <v>117037065634</v>
      </c>
      <c r="H11" s="168">
        <v>0.0</v>
      </c>
      <c r="I11" s="169">
        <v>0.0</v>
      </c>
    </row>
    <row r="12">
      <c r="A12" s="15"/>
      <c r="B12" s="15"/>
      <c r="C12" s="15"/>
      <c r="D12" s="15"/>
      <c r="E12" s="16"/>
      <c r="F12" s="60"/>
      <c r="G12" s="15"/>
      <c r="H12" s="15"/>
      <c r="I12" s="15"/>
    </row>
    <row r="13">
      <c r="A13" s="15"/>
      <c r="B13" s="42"/>
      <c r="C13" s="42" t="s">
        <v>119</v>
      </c>
      <c r="D13" s="15"/>
    </row>
    <row r="14">
      <c r="A14" s="15"/>
      <c r="B14" s="17"/>
      <c r="C14" s="83"/>
      <c r="D14" s="46"/>
      <c r="E14" s="46"/>
      <c r="F14" s="46"/>
      <c r="G14" s="170"/>
      <c r="H14" s="90"/>
      <c r="I14" s="90"/>
    </row>
    <row r="15">
      <c r="A15" s="20"/>
      <c r="B15" s="20"/>
      <c r="G15" s="20"/>
      <c r="H15" s="20"/>
      <c r="I15" s="20"/>
    </row>
    <row r="16">
      <c r="A16" s="15"/>
      <c r="B16" s="15"/>
      <c r="G16" s="15"/>
      <c r="H16" s="15"/>
      <c r="I16" s="15"/>
    </row>
    <row r="17">
      <c r="A17" s="15"/>
      <c r="B17" s="15"/>
      <c r="C17" s="15"/>
      <c r="D17" s="15"/>
      <c r="E17" s="16"/>
      <c r="F17" s="60"/>
      <c r="G17" s="15"/>
      <c r="H17" s="15"/>
      <c r="I17" s="15"/>
    </row>
  </sheetData>
  <mergeCells count="6">
    <mergeCell ref="C5:D6"/>
    <mergeCell ref="E7:E8"/>
    <mergeCell ref="F7:G7"/>
    <mergeCell ref="H7:H8"/>
    <mergeCell ref="I7:I8"/>
    <mergeCell ref="C14:F16"/>
  </mergeCells>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44.13"/>
    <col customWidth="1" min="5" max="10" width="18.75"/>
  </cols>
  <sheetData>
    <row r="1">
      <c r="A1" s="1"/>
      <c r="B1" s="1"/>
      <c r="C1" s="1"/>
      <c r="D1" s="1"/>
      <c r="E1" s="21"/>
      <c r="F1" s="22"/>
      <c r="G1" s="22"/>
      <c r="H1" s="22"/>
      <c r="I1" s="22"/>
      <c r="J1" s="22"/>
    </row>
    <row r="2" ht="6.75" customHeight="1">
      <c r="A2" s="1"/>
      <c r="B2" s="2"/>
      <c r="C2" s="2"/>
      <c r="D2" s="2"/>
      <c r="E2" s="23"/>
      <c r="F2" s="24"/>
      <c r="G2" s="24"/>
      <c r="H2" s="24"/>
      <c r="I2" s="24"/>
      <c r="J2" s="24"/>
    </row>
    <row r="3">
      <c r="A3" s="1"/>
      <c r="B3" s="2"/>
      <c r="C3" s="2"/>
      <c r="D3" s="2"/>
      <c r="E3" s="23"/>
      <c r="F3" s="24"/>
      <c r="G3" s="24"/>
      <c r="H3" s="24"/>
      <c r="I3" s="24"/>
      <c r="J3" s="26">
        <v>46022.0</v>
      </c>
    </row>
    <row r="4">
      <c r="A4" s="1"/>
      <c r="B4" s="2"/>
      <c r="C4" s="2"/>
      <c r="D4" s="9"/>
      <c r="E4" s="23"/>
      <c r="F4" s="24"/>
      <c r="G4" s="24"/>
      <c r="H4" s="24"/>
      <c r="I4" s="24"/>
      <c r="J4" s="24"/>
    </row>
    <row r="5">
      <c r="A5" s="3"/>
      <c r="B5" s="4"/>
      <c r="C5" s="25" t="s">
        <v>472</v>
      </c>
      <c r="E5" s="107" t="s">
        <v>38</v>
      </c>
      <c r="F5" s="63" t="s">
        <v>39</v>
      </c>
      <c r="G5" s="63" t="s">
        <v>40</v>
      </c>
      <c r="H5" s="63" t="s">
        <v>41</v>
      </c>
      <c r="I5" s="63" t="s">
        <v>150</v>
      </c>
      <c r="J5" s="63" t="s">
        <v>151</v>
      </c>
    </row>
    <row r="6">
      <c r="A6" s="1"/>
      <c r="B6" s="2"/>
      <c r="E6" s="171" t="s">
        <v>473</v>
      </c>
      <c r="F6" s="49"/>
      <c r="G6" s="172" t="s">
        <v>474</v>
      </c>
      <c r="H6" s="65" t="s">
        <v>475</v>
      </c>
      <c r="I6" s="65" t="s">
        <v>476</v>
      </c>
      <c r="J6" s="173" t="s">
        <v>477</v>
      </c>
    </row>
    <row r="7" ht="57.0" customHeight="1">
      <c r="A7" s="6"/>
      <c r="B7" s="7"/>
      <c r="C7" s="8" t="s">
        <v>478</v>
      </c>
      <c r="D7" s="9"/>
      <c r="E7" s="174" t="s">
        <v>479</v>
      </c>
      <c r="F7" s="175" t="s">
        <v>480</v>
      </c>
      <c r="G7" s="69"/>
      <c r="H7" s="69"/>
      <c r="I7" s="69"/>
      <c r="J7" s="160"/>
    </row>
    <row r="8">
      <c r="A8" s="10"/>
      <c r="B8" s="10"/>
      <c r="C8" s="53" t="s">
        <v>45</v>
      </c>
      <c r="D8" s="54" t="s">
        <v>481</v>
      </c>
      <c r="E8" s="176">
        <v>2.7338024E7</v>
      </c>
      <c r="F8" s="176">
        <v>1.56819236E8</v>
      </c>
      <c r="G8" s="176">
        <v>4.6823364E7</v>
      </c>
      <c r="H8" s="176">
        <v>4.2914814E7</v>
      </c>
      <c r="I8" s="176">
        <v>0.0</v>
      </c>
      <c r="J8" s="176">
        <v>1.37333896E8</v>
      </c>
    </row>
    <row r="9">
      <c r="A9" s="10"/>
      <c r="B9" s="10"/>
      <c r="C9" s="53" t="s">
        <v>49</v>
      </c>
      <c r="D9" s="54" t="s">
        <v>482</v>
      </c>
      <c r="E9" s="176">
        <v>0.0</v>
      </c>
      <c r="F9" s="176">
        <v>7.8148083E7</v>
      </c>
      <c r="G9" s="176">
        <v>311371.0</v>
      </c>
      <c r="H9" s="176">
        <v>158185.0</v>
      </c>
      <c r="I9" s="176">
        <v>0.0</v>
      </c>
      <c r="J9" s="176">
        <v>7.7836712E7</v>
      </c>
    </row>
    <row r="10">
      <c r="A10" s="10"/>
      <c r="B10" s="10"/>
      <c r="C10" s="53" t="s">
        <v>51</v>
      </c>
      <c r="D10" s="54" t="s">
        <v>483</v>
      </c>
      <c r="E10" s="176">
        <v>0.0</v>
      </c>
      <c r="F10" s="176">
        <v>7.1107763E7</v>
      </c>
      <c r="G10" s="176">
        <v>6915.0</v>
      </c>
      <c r="H10" s="176">
        <v>6915.0</v>
      </c>
      <c r="I10" s="176">
        <v>0.0</v>
      </c>
      <c r="J10" s="176">
        <v>7.1100848E7</v>
      </c>
    </row>
    <row r="11">
      <c r="A11" s="10"/>
      <c r="B11" s="10"/>
      <c r="C11" s="53" t="s">
        <v>484</v>
      </c>
      <c r="D11" s="54" t="s">
        <v>485</v>
      </c>
      <c r="E11" s="176">
        <v>0.0</v>
      </c>
      <c r="F11" s="176">
        <v>7040324.0</v>
      </c>
      <c r="G11" s="176">
        <v>304456.0</v>
      </c>
      <c r="H11" s="176">
        <v>151270.0</v>
      </c>
      <c r="I11" s="176">
        <v>0.0</v>
      </c>
      <c r="J11" s="176">
        <v>6735868.0</v>
      </c>
    </row>
    <row r="12">
      <c r="A12" s="10"/>
      <c r="B12" s="10"/>
      <c r="C12" s="53" t="s">
        <v>53</v>
      </c>
      <c r="D12" s="54" t="s">
        <v>486</v>
      </c>
      <c r="E12" s="176">
        <v>0.0</v>
      </c>
      <c r="F12" s="176">
        <v>1.44438138E8</v>
      </c>
      <c r="G12" s="176">
        <v>114013.0</v>
      </c>
      <c r="H12" s="176">
        <v>114013.0</v>
      </c>
      <c r="I12" s="176">
        <v>0.0</v>
      </c>
      <c r="J12" s="176">
        <v>1.44324125E8</v>
      </c>
    </row>
    <row r="13">
      <c r="A13" s="10"/>
      <c r="B13" s="10"/>
      <c r="C13" s="177" t="s">
        <v>65</v>
      </c>
      <c r="D13" s="177" t="s">
        <v>487</v>
      </c>
      <c r="E13" s="178">
        <f t="shared" ref="E13:J13" si="1">E8+E9+E12</f>
        <v>27338024</v>
      </c>
      <c r="F13" s="178">
        <f t="shared" si="1"/>
        <v>379405457</v>
      </c>
      <c r="G13" s="178">
        <f t="shared" si="1"/>
        <v>47248748</v>
      </c>
      <c r="H13" s="178">
        <f t="shared" si="1"/>
        <v>43187012</v>
      </c>
      <c r="I13" s="178">
        <f t="shared" si="1"/>
        <v>0</v>
      </c>
      <c r="J13" s="178">
        <f t="shared" si="1"/>
        <v>359494733</v>
      </c>
    </row>
    <row r="14">
      <c r="A14" s="15"/>
      <c r="B14" s="15"/>
      <c r="C14" s="15"/>
      <c r="D14" s="15"/>
      <c r="E14" s="54"/>
      <c r="F14" s="54"/>
      <c r="G14" s="179"/>
      <c r="H14" s="54"/>
      <c r="I14" s="54"/>
      <c r="J14" s="54"/>
    </row>
    <row r="15">
      <c r="A15" s="15"/>
      <c r="B15" s="15"/>
      <c r="C15" s="42" t="s">
        <v>119</v>
      </c>
      <c r="D15" s="15"/>
      <c r="E15" s="180"/>
      <c r="F15" s="42"/>
      <c r="G15" s="181"/>
      <c r="H15" s="180"/>
    </row>
    <row r="16">
      <c r="A16" s="15"/>
      <c r="B16" s="15"/>
      <c r="C16" s="105"/>
      <c r="D16" s="46"/>
      <c r="E16" s="46"/>
      <c r="F16" s="46"/>
      <c r="G16" s="46"/>
      <c r="H16" s="46"/>
      <c r="I16" s="46"/>
      <c r="J16" s="46"/>
    </row>
    <row r="17">
      <c r="A17" s="15"/>
      <c r="B17" s="15"/>
      <c r="C17" s="15"/>
      <c r="D17" s="15"/>
      <c r="E17" s="16"/>
      <c r="F17" s="60"/>
      <c r="G17" s="15"/>
      <c r="H17" s="15"/>
      <c r="I17" s="15"/>
      <c r="J17" s="15"/>
    </row>
    <row r="18">
      <c r="A18" s="15"/>
      <c r="B18" s="15"/>
      <c r="C18" s="15"/>
      <c r="D18" s="15"/>
      <c r="E18" s="16"/>
      <c r="F18" s="182"/>
      <c r="G18" s="183"/>
      <c r="H18" s="15"/>
      <c r="I18" s="15"/>
      <c r="J18" s="15"/>
    </row>
    <row r="19">
      <c r="A19" s="15"/>
      <c r="B19" s="15"/>
      <c r="C19" s="15"/>
      <c r="D19" s="15"/>
      <c r="E19" s="16"/>
      <c r="F19" s="60"/>
      <c r="G19" s="15"/>
      <c r="H19" s="15"/>
      <c r="I19" s="15"/>
      <c r="J19" s="15"/>
    </row>
  </sheetData>
  <mergeCells count="7">
    <mergeCell ref="C5:D6"/>
    <mergeCell ref="E6:F6"/>
    <mergeCell ref="G6:G7"/>
    <mergeCell ref="H6:H7"/>
    <mergeCell ref="I6:I7"/>
    <mergeCell ref="J6:J7"/>
    <mergeCell ref="C16:J16"/>
  </mergeCells>
  <drawing r:id="rId4"/>
  <legacyDrawing r:id="rId5"/>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83.5"/>
    <col customWidth="1" min="5" max="5" width="14.0"/>
    <col customWidth="1" hidden="1" min="6" max="8" width="14.0"/>
  </cols>
  <sheetData>
    <row r="1">
      <c r="A1" s="1"/>
      <c r="B1" s="1"/>
      <c r="C1" s="1"/>
      <c r="D1" s="1"/>
      <c r="E1" s="21"/>
      <c r="F1" s="21"/>
      <c r="G1" s="21"/>
      <c r="H1" s="21"/>
    </row>
    <row r="2" ht="6.75" customHeight="1">
      <c r="A2" s="1"/>
      <c r="B2" s="2"/>
      <c r="C2" s="2"/>
      <c r="D2" s="2"/>
      <c r="E2" s="23"/>
      <c r="F2" s="23"/>
      <c r="G2" s="23"/>
      <c r="H2" s="23"/>
    </row>
    <row r="3">
      <c r="A3" s="1"/>
      <c r="B3" s="2"/>
      <c r="C3" s="2"/>
      <c r="D3" s="2"/>
      <c r="E3" s="23"/>
      <c r="F3" s="23"/>
      <c r="G3" s="23"/>
      <c r="H3" s="23"/>
    </row>
    <row r="4">
      <c r="A4" s="1"/>
      <c r="B4" s="2"/>
      <c r="C4" s="2"/>
      <c r="D4" s="2"/>
      <c r="E4" s="23"/>
      <c r="F4" s="23"/>
      <c r="G4" s="23"/>
      <c r="H4" s="23"/>
    </row>
    <row r="5">
      <c r="A5" s="15"/>
      <c r="B5" s="4"/>
      <c r="C5" s="25" t="s">
        <v>488</v>
      </c>
      <c r="E5" s="26">
        <v>46022.0</v>
      </c>
      <c r="F5" s="184"/>
      <c r="G5" s="184"/>
      <c r="H5" s="184"/>
    </row>
    <row r="6">
      <c r="A6" s="15"/>
      <c r="B6" s="2"/>
      <c r="E6" s="23"/>
      <c r="F6" s="23"/>
      <c r="G6" s="23"/>
      <c r="H6" s="23"/>
    </row>
    <row r="7">
      <c r="A7" s="15"/>
      <c r="B7" s="7"/>
      <c r="C7" s="8" t="s">
        <v>478</v>
      </c>
      <c r="D7" s="9"/>
      <c r="E7" s="23" t="s">
        <v>38</v>
      </c>
      <c r="F7" s="185"/>
      <c r="G7" s="185"/>
      <c r="H7" s="185"/>
    </row>
    <row r="8">
      <c r="A8" s="15"/>
      <c r="B8" s="15"/>
      <c r="C8" s="53" t="s">
        <v>45</v>
      </c>
      <c r="D8" s="54" t="s">
        <v>489</v>
      </c>
      <c r="E8" s="116">
        <v>2.22575E7</v>
      </c>
      <c r="F8" s="116"/>
      <c r="G8" s="116"/>
      <c r="H8" s="116"/>
    </row>
    <row r="9">
      <c r="A9" s="15"/>
      <c r="B9" s="15"/>
      <c r="C9" s="53" t="s">
        <v>49</v>
      </c>
      <c r="D9" s="54" t="s">
        <v>490</v>
      </c>
      <c r="E9" s="116">
        <v>1.5209958E7</v>
      </c>
      <c r="F9" s="116"/>
      <c r="G9" s="116"/>
      <c r="H9" s="116"/>
    </row>
    <row r="10">
      <c r="A10" s="15"/>
      <c r="B10" s="15"/>
      <c r="C10" s="53" t="s">
        <v>53</v>
      </c>
      <c r="D10" s="54" t="s">
        <v>491</v>
      </c>
      <c r="E10" s="116">
        <v>-521011.0</v>
      </c>
      <c r="F10" s="116"/>
      <c r="G10" s="116"/>
      <c r="H10" s="116"/>
    </row>
    <row r="11">
      <c r="A11" s="15"/>
      <c r="B11" s="15"/>
      <c r="C11" s="53" t="s">
        <v>65</v>
      </c>
      <c r="D11" s="54" t="s">
        <v>492</v>
      </c>
      <c r="E11" s="116">
        <v>-9609467.0</v>
      </c>
      <c r="F11" s="116"/>
      <c r="G11" s="116"/>
      <c r="H11" s="116"/>
    </row>
    <row r="12">
      <c r="A12" s="15"/>
      <c r="B12" s="15"/>
      <c r="C12" s="53" t="s">
        <v>70</v>
      </c>
      <c r="D12" s="54" t="s">
        <v>493</v>
      </c>
      <c r="E12" s="116">
        <v>1044.0</v>
      </c>
      <c r="F12" s="116"/>
      <c r="G12" s="116"/>
      <c r="H12" s="116"/>
    </row>
    <row r="13">
      <c r="A13" s="15"/>
      <c r="B13" s="15"/>
      <c r="C13" s="177" t="s">
        <v>74</v>
      </c>
      <c r="D13" s="177" t="s">
        <v>494</v>
      </c>
      <c r="E13" s="186">
        <f>sum(E8:E12)</f>
        <v>27338024</v>
      </c>
      <c r="F13" s="187"/>
      <c r="G13" s="187"/>
      <c r="H13" s="187"/>
    </row>
    <row r="14">
      <c r="A14" s="15"/>
      <c r="B14" s="15"/>
      <c r="C14" s="15"/>
      <c r="D14" s="15"/>
      <c r="E14" s="16"/>
      <c r="F14" s="16"/>
      <c r="G14" s="16"/>
      <c r="H14" s="16"/>
    </row>
    <row r="15">
      <c r="A15" s="15"/>
      <c r="B15" s="15"/>
      <c r="C15" s="42" t="s">
        <v>119</v>
      </c>
      <c r="D15" s="15"/>
    </row>
    <row r="16">
      <c r="A16" s="15"/>
      <c r="B16" s="15"/>
      <c r="C16" s="105"/>
      <c r="D16" s="46"/>
      <c r="E16" s="46"/>
      <c r="F16" s="105"/>
      <c r="G16" s="105"/>
      <c r="H16" s="105"/>
    </row>
    <row r="17">
      <c r="A17" s="15"/>
      <c r="B17" s="15"/>
      <c r="C17" s="188"/>
      <c r="D17" s="188"/>
      <c r="E17" s="189"/>
      <c r="F17" s="189"/>
      <c r="G17" s="189"/>
      <c r="H17" s="189"/>
    </row>
    <row r="18">
      <c r="A18" s="15"/>
      <c r="B18" s="15"/>
      <c r="C18" s="188"/>
      <c r="D18" s="188"/>
      <c r="E18" s="189"/>
      <c r="F18" s="189"/>
      <c r="G18" s="189"/>
      <c r="H18" s="189"/>
    </row>
    <row r="19">
      <c r="A19" s="15"/>
      <c r="B19" s="15"/>
      <c r="C19" s="188"/>
      <c r="D19" s="188"/>
      <c r="E19" s="189"/>
      <c r="F19" s="189"/>
      <c r="G19" s="189"/>
      <c r="H19" s="189"/>
    </row>
  </sheetData>
  <mergeCells count="2">
    <mergeCell ref="C5:D6"/>
    <mergeCell ref="C16:E16"/>
  </mergeCells>
  <drawing r:id="rId4"/>
  <legacyDrawing r:id="rId5"/>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20124D"/>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5.0"/>
    <col customWidth="1" min="5" max="5" width="18.75"/>
    <col customWidth="1" hidden="1" min="6" max="8" width="14.0"/>
  </cols>
  <sheetData>
    <row r="1">
      <c r="A1" s="1"/>
      <c r="B1" s="1"/>
      <c r="C1" s="1"/>
      <c r="D1" s="1"/>
      <c r="E1" s="21"/>
      <c r="F1" s="21"/>
      <c r="G1" s="21"/>
      <c r="H1" s="21"/>
    </row>
    <row r="2" ht="6.75" customHeight="1">
      <c r="A2" s="1"/>
      <c r="B2" s="2"/>
      <c r="C2" s="2"/>
      <c r="D2" s="2"/>
      <c r="E2" s="23"/>
      <c r="F2" s="23"/>
      <c r="G2" s="23"/>
      <c r="H2" s="23"/>
    </row>
    <row r="3">
      <c r="A3" s="1"/>
      <c r="B3" s="2"/>
      <c r="C3" s="2"/>
      <c r="D3" s="2"/>
      <c r="E3" s="23"/>
      <c r="F3" s="23"/>
      <c r="G3" s="23"/>
      <c r="H3" s="23"/>
    </row>
    <row r="4">
      <c r="A4" s="1"/>
      <c r="B4" s="2"/>
      <c r="C4" s="2"/>
      <c r="D4" s="2"/>
      <c r="E4" s="23"/>
      <c r="F4" s="23"/>
      <c r="G4" s="23"/>
      <c r="H4" s="23"/>
    </row>
    <row r="5">
      <c r="A5" s="15"/>
      <c r="B5" s="4"/>
      <c r="C5" s="25" t="s">
        <v>495</v>
      </c>
      <c r="D5" s="2"/>
      <c r="E5" s="184"/>
      <c r="F5" s="184"/>
      <c r="G5" s="184"/>
      <c r="H5" s="184"/>
    </row>
    <row r="6">
      <c r="A6" s="15"/>
      <c r="B6" s="2"/>
      <c r="C6" s="2"/>
      <c r="D6" s="2"/>
      <c r="E6" s="23"/>
      <c r="F6" s="23"/>
      <c r="G6" s="23"/>
      <c r="H6" s="23"/>
    </row>
    <row r="7">
      <c r="A7" s="15"/>
      <c r="B7" s="7"/>
      <c r="C7" s="8" t="s">
        <v>478</v>
      </c>
      <c r="D7" s="9"/>
      <c r="E7" s="26">
        <v>46022.0</v>
      </c>
      <c r="F7" s="26"/>
      <c r="G7" s="26"/>
      <c r="H7" s="26"/>
    </row>
    <row r="8">
      <c r="A8" s="15"/>
      <c r="B8" s="15"/>
      <c r="C8" s="53"/>
      <c r="D8" s="54"/>
      <c r="E8" s="116"/>
      <c r="F8" s="116"/>
      <c r="G8" s="116"/>
      <c r="H8" s="116"/>
    </row>
    <row r="9">
      <c r="A9" s="15"/>
      <c r="B9" s="15"/>
      <c r="C9" s="53"/>
      <c r="D9" s="54"/>
      <c r="E9" s="116"/>
      <c r="F9" s="116"/>
      <c r="G9" s="116"/>
      <c r="H9" s="116"/>
    </row>
    <row r="10">
      <c r="A10" s="15"/>
      <c r="B10" s="15"/>
      <c r="C10" s="190" t="s">
        <v>496</v>
      </c>
      <c r="E10" s="191"/>
      <c r="F10" s="191"/>
      <c r="G10" s="191"/>
      <c r="H10" s="191"/>
    </row>
    <row r="11">
      <c r="A11" s="15"/>
      <c r="B11" s="15"/>
      <c r="C11" s="192"/>
      <c r="D11" s="193" t="s">
        <v>497</v>
      </c>
      <c r="E11" s="194">
        <v>2.5797258E7</v>
      </c>
      <c r="F11" s="195"/>
      <c r="G11" s="195"/>
      <c r="H11" s="195"/>
    </row>
    <row r="12">
      <c r="A12" s="15"/>
      <c r="B12" s="15"/>
      <c r="C12" s="196"/>
      <c r="D12" s="197" t="s">
        <v>498</v>
      </c>
      <c r="E12" s="198">
        <v>6.2285323E7</v>
      </c>
      <c r="F12" s="199"/>
      <c r="G12" s="199"/>
      <c r="H12" s="199"/>
    </row>
    <row r="13">
      <c r="A13" s="15"/>
      <c r="B13" s="15"/>
      <c r="C13" s="200"/>
      <c r="D13" s="197" t="s">
        <v>499</v>
      </c>
      <c r="E13" s="198">
        <v>1.6465558E7</v>
      </c>
      <c r="F13" s="199"/>
      <c r="G13" s="199"/>
      <c r="H13" s="199"/>
    </row>
    <row r="14">
      <c r="A14" s="15"/>
      <c r="B14" s="15"/>
      <c r="C14" s="200"/>
      <c r="D14" s="197" t="s">
        <v>500</v>
      </c>
      <c r="E14" s="198">
        <v>1.37904211E8</v>
      </c>
      <c r="F14" s="199"/>
      <c r="G14" s="199"/>
      <c r="H14" s="199"/>
    </row>
    <row r="15">
      <c r="A15" s="15"/>
      <c r="B15" s="15"/>
      <c r="C15" s="200"/>
      <c r="D15" s="197" t="s">
        <v>501</v>
      </c>
      <c r="E15" s="198">
        <v>4.4692809E7</v>
      </c>
      <c r="F15" s="199"/>
      <c r="G15" s="199"/>
      <c r="H15" s="199"/>
    </row>
    <row r="16">
      <c r="A16" s="15"/>
      <c r="B16" s="15"/>
      <c r="C16" s="200"/>
      <c r="D16" s="197" t="s">
        <v>502</v>
      </c>
      <c r="E16" s="198">
        <v>7.2349574E7</v>
      </c>
      <c r="F16" s="199"/>
      <c r="G16" s="199"/>
      <c r="H16" s="199"/>
    </row>
    <row r="17">
      <c r="A17" s="15"/>
      <c r="B17" s="15"/>
      <c r="C17" s="200"/>
      <c r="D17" s="197" t="s">
        <v>503</v>
      </c>
      <c r="E17" s="199" t="s">
        <v>59</v>
      </c>
      <c r="F17" s="199"/>
      <c r="G17" s="199"/>
      <c r="H17" s="199"/>
    </row>
    <row r="18">
      <c r="A18" s="15"/>
      <c r="B18" s="15"/>
      <c r="C18" s="200"/>
      <c r="D18" s="197"/>
      <c r="E18" s="199"/>
      <c r="F18" s="199"/>
      <c r="G18" s="199"/>
      <c r="H18" s="199"/>
    </row>
    <row r="19">
      <c r="A19" s="15"/>
      <c r="B19" s="15"/>
      <c r="C19" s="200"/>
      <c r="D19" s="201" t="s">
        <v>188</v>
      </c>
      <c r="E19" s="202">
        <f>SUM(E11:E17)</f>
        <v>359494733</v>
      </c>
      <c r="F19" s="203"/>
      <c r="G19" s="203"/>
      <c r="H19" s="203"/>
    </row>
    <row r="20">
      <c r="A20" s="15"/>
      <c r="B20" s="15"/>
      <c r="C20" s="204"/>
      <c r="D20" s="205"/>
      <c r="E20" s="206"/>
      <c r="F20" s="207"/>
      <c r="G20" s="207"/>
      <c r="H20" s="207"/>
    </row>
    <row r="21">
      <c r="A21" s="15"/>
      <c r="B21" s="15"/>
      <c r="C21" s="190" t="s">
        <v>504</v>
      </c>
      <c r="E21" s="195"/>
      <c r="F21" s="195"/>
      <c r="G21" s="195"/>
      <c r="H21" s="195"/>
    </row>
    <row r="22">
      <c r="A22" s="15"/>
      <c r="B22" s="15"/>
      <c r="C22" s="192"/>
      <c r="D22" s="192" t="s">
        <v>505</v>
      </c>
      <c r="E22" s="208">
        <f>E19-E23</f>
        <v>261026587</v>
      </c>
      <c r="F22" s="209"/>
      <c r="G22" s="209"/>
      <c r="H22" s="209"/>
    </row>
    <row r="23">
      <c r="A23" s="15"/>
      <c r="B23" s="15"/>
      <c r="C23" s="196"/>
      <c r="D23" s="201" t="s">
        <v>506</v>
      </c>
      <c r="E23" s="210">
        <f>sum(E24:E28)</f>
        <v>98468146</v>
      </c>
      <c r="F23" s="211"/>
      <c r="G23" s="211"/>
      <c r="H23" s="211"/>
    </row>
    <row r="24">
      <c r="A24" s="15"/>
      <c r="B24" s="15"/>
      <c r="C24" s="200"/>
      <c r="D24" s="212" t="s">
        <v>507</v>
      </c>
      <c r="E24" s="198">
        <v>917489.0</v>
      </c>
      <c r="F24" s="199"/>
      <c r="G24" s="199"/>
      <c r="H24" s="199"/>
    </row>
    <row r="25">
      <c r="A25" s="15"/>
      <c r="B25" s="15"/>
      <c r="C25" s="200"/>
      <c r="D25" s="212" t="s">
        <v>508</v>
      </c>
      <c r="E25" s="198">
        <v>3331014.0</v>
      </c>
      <c r="F25" s="199"/>
      <c r="G25" s="199"/>
      <c r="H25" s="199"/>
    </row>
    <row r="26">
      <c r="A26" s="15"/>
      <c r="B26" s="15"/>
      <c r="C26" s="200"/>
      <c r="D26" s="212" t="s">
        <v>509</v>
      </c>
      <c r="E26" s="198">
        <v>2.311188E7</v>
      </c>
      <c r="F26" s="199"/>
      <c r="G26" s="199"/>
      <c r="H26" s="199"/>
    </row>
    <row r="27">
      <c r="C27" s="213"/>
      <c r="D27" s="214" t="s">
        <v>510</v>
      </c>
      <c r="E27" s="199">
        <v>7.1107763E7</v>
      </c>
      <c r="F27" s="199"/>
      <c r="G27" s="199"/>
      <c r="H27" s="199"/>
    </row>
    <row r="28">
      <c r="A28" s="15"/>
      <c r="B28" s="15"/>
      <c r="C28" s="200"/>
      <c r="D28" s="197" t="s">
        <v>503</v>
      </c>
      <c r="E28" s="198" t="s">
        <v>59</v>
      </c>
    </row>
    <row r="29">
      <c r="A29" s="15"/>
      <c r="B29" s="15"/>
      <c r="C29" s="200"/>
      <c r="D29" s="201"/>
      <c r="E29" s="180"/>
    </row>
    <row r="30">
      <c r="A30" s="15"/>
      <c r="B30" s="15"/>
      <c r="C30" s="200"/>
      <c r="D30" s="201" t="s">
        <v>188</v>
      </c>
      <c r="E30" s="202">
        <f>E22+E23</f>
        <v>359494733</v>
      </c>
      <c r="F30" s="203"/>
      <c r="G30" s="203"/>
      <c r="H30" s="203"/>
    </row>
    <row r="31">
      <c r="A31" s="15"/>
      <c r="B31" s="15"/>
      <c r="C31" s="204"/>
      <c r="D31" s="205"/>
      <c r="E31" s="215"/>
      <c r="F31" s="207"/>
      <c r="G31" s="207"/>
      <c r="H31" s="207"/>
    </row>
    <row r="32">
      <c r="A32" s="15"/>
      <c r="B32" s="15"/>
      <c r="C32" s="190" t="s">
        <v>511</v>
      </c>
      <c r="E32" s="195"/>
      <c r="F32" s="195"/>
      <c r="G32" s="195"/>
      <c r="H32" s="195"/>
    </row>
    <row r="33">
      <c r="A33" s="15"/>
      <c r="B33" s="15"/>
      <c r="C33" s="192"/>
      <c r="D33" s="193" t="s">
        <v>512</v>
      </c>
      <c r="E33" s="194">
        <v>1.18632246E8</v>
      </c>
      <c r="F33" s="195"/>
      <c r="G33" s="195"/>
      <c r="H33" s="195"/>
    </row>
    <row r="34">
      <c r="A34" s="15"/>
      <c r="B34" s="15"/>
      <c r="C34" s="104"/>
      <c r="D34" s="197" t="s">
        <v>513</v>
      </c>
      <c r="E34" s="216">
        <v>2.2941015E7</v>
      </c>
      <c r="F34" s="217"/>
      <c r="G34" s="217"/>
      <c r="H34" s="217"/>
    </row>
    <row r="35">
      <c r="A35" s="15"/>
      <c r="B35" s="15"/>
      <c r="C35" s="104"/>
      <c r="D35" s="197" t="s">
        <v>514</v>
      </c>
      <c r="E35" s="216">
        <v>7.3597347E7</v>
      </c>
      <c r="F35" s="217"/>
      <c r="G35" s="217"/>
      <c r="H35" s="217"/>
    </row>
    <row r="36">
      <c r="A36" s="15"/>
      <c r="B36" s="15"/>
      <c r="C36" s="104"/>
      <c r="D36" s="197" t="s">
        <v>515</v>
      </c>
      <c r="E36" s="216" t="s">
        <v>59</v>
      </c>
      <c r="F36" s="217"/>
      <c r="G36" s="217"/>
      <c r="H36" s="217"/>
    </row>
    <row r="37">
      <c r="A37" s="15"/>
      <c r="B37" s="15"/>
      <c r="C37" s="104"/>
      <c r="D37" s="197"/>
      <c r="E37" s="217"/>
      <c r="F37" s="217"/>
      <c r="G37" s="217"/>
      <c r="H37" s="217"/>
    </row>
    <row r="38">
      <c r="A38" s="15"/>
      <c r="B38" s="15"/>
      <c r="C38" s="200"/>
      <c r="D38" s="201" t="s">
        <v>188</v>
      </c>
      <c r="E38" s="202">
        <f>SUM(E33:E36)</f>
        <v>215170608</v>
      </c>
      <c r="F38" s="218"/>
      <c r="G38" s="218"/>
      <c r="H38" s="218"/>
    </row>
    <row r="39">
      <c r="A39" s="15"/>
      <c r="B39" s="15"/>
      <c r="C39" s="204"/>
      <c r="D39" s="205"/>
      <c r="E39" s="215"/>
      <c r="F39" s="219"/>
      <c r="G39" s="219"/>
      <c r="H39" s="219"/>
    </row>
    <row r="40">
      <c r="A40" s="15"/>
      <c r="B40" s="15"/>
      <c r="C40" s="42" t="s">
        <v>119</v>
      </c>
      <c r="D40" s="15"/>
    </row>
    <row r="41">
      <c r="A41" s="15"/>
      <c r="B41" s="15"/>
      <c r="C41" s="220" t="s">
        <v>516</v>
      </c>
      <c r="D41" s="46"/>
      <c r="E41" s="46"/>
      <c r="F41" s="105"/>
      <c r="G41" s="105"/>
      <c r="H41" s="105"/>
    </row>
    <row r="42">
      <c r="A42" s="15"/>
      <c r="B42" s="15"/>
      <c r="D42" s="221"/>
      <c r="E42" s="189"/>
      <c r="F42" s="189"/>
      <c r="G42" s="189"/>
      <c r="H42" s="189"/>
    </row>
    <row r="43">
      <c r="A43" s="15"/>
      <c r="B43" s="15"/>
      <c r="D43" s="221"/>
      <c r="E43" s="222"/>
      <c r="F43" s="189"/>
      <c r="G43" s="189"/>
      <c r="H43" s="189"/>
    </row>
    <row r="44">
      <c r="A44" s="15"/>
      <c r="B44" s="15"/>
      <c r="D44" s="221"/>
      <c r="E44" s="189"/>
      <c r="F44" s="189"/>
      <c r="G44" s="189"/>
      <c r="H44" s="189"/>
    </row>
    <row r="45">
      <c r="A45" s="15"/>
      <c r="B45" s="15"/>
      <c r="D45" s="221"/>
      <c r="E45" s="189"/>
      <c r="F45" s="189"/>
      <c r="G45" s="189"/>
      <c r="H45" s="189"/>
    </row>
  </sheetData>
  <mergeCells count="4">
    <mergeCell ref="C10:D10"/>
    <mergeCell ref="C21:D21"/>
    <mergeCell ref="C32:D32"/>
    <mergeCell ref="C41:E41"/>
  </mergeCells>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20124D"/>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5.0"/>
    <col customWidth="1" min="5" max="7" width="21.0"/>
  </cols>
  <sheetData>
    <row r="1">
      <c r="A1" s="1"/>
      <c r="B1" s="1"/>
      <c r="C1" s="1"/>
      <c r="D1" s="1"/>
      <c r="E1" s="21"/>
      <c r="F1" s="21"/>
      <c r="G1" s="21"/>
    </row>
    <row r="2" ht="6.75" customHeight="1">
      <c r="A2" s="1"/>
      <c r="B2" s="2"/>
      <c r="C2" s="2"/>
      <c r="D2" s="2"/>
      <c r="E2" s="23"/>
      <c r="F2" s="23"/>
      <c r="G2" s="23"/>
    </row>
    <row r="3">
      <c r="A3" s="1"/>
      <c r="B3" s="2"/>
      <c r="C3" s="2"/>
      <c r="D3" s="2"/>
      <c r="E3" s="23"/>
      <c r="F3" s="23"/>
      <c r="G3" s="23"/>
    </row>
    <row r="4">
      <c r="A4" s="1"/>
      <c r="B4" s="2"/>
      <c r="C4" s="2"/>
      <c r="D4" s="2"/>
      <c r="E4" s="23"/>
      <c r="F4" s="23"/>
      <c r="G4" s="26">
        <v>46022.0</v>
      </c>
    </row>
    <row r="5">
      <c r="A5" s="15"/>
      <c r="B5" s="4"/>
      <c r="C5" s="25" t="s">
        <v>517</v>
      </c>
      <c r="D5" s="2"/>
      <c r="E5" s="184"/>
      <c r="F5" s="184"/>
      <c r="G5" s="184"/>
    </row>
    <row r="6">
      <c r="A6" s="15"/>
      <c r="B6" s="2"/>
      <c r="C6" s="2"/>
      <c r="D6" s="2"/>
      <c r="E6" s="23"/>
      <c r="F6" s="23"/>
      <c r="G6" s="23"/>
    </row>
    <row r="7">
      <c r="A7" s="15"/>
      <c r="B7" s="7"/>
      <c r="C7" s="8" t="s">
        <v>478</v>
      </c>
      <c r="D7" s="9"/>
      <c r="E7" s="223" t="s">
        <v>518</v>
      </c>
      <c r="F7" s="223" t="s">
        <v>519</v>
      </c>
      <c r="G7" s="223" t="s">
        <v>520</v>
      </c>
    </row>
    <row r="8">
      <c r="A8" s="15"/>
      <c r="B8" s="15"/>
      <c r="C8" s="53"/>
      <c r="D8" s="54"/>
      <c r="E8" s="116"/>
      <c r="F8" s="116"/>
      <c r="G8" s="116"/>
    </row>
    <row r="9">
      <c r="A9" s="15"/>
      <c r="B9" s="15"/>
      <c r="C9" s="54" t="s">
        <v>496</v>
      </c>
      <c r="E9" s="116"/>
      <c r="F9" s="116"/>
      <c r="G9" s="116"/>
    </row>
    <row r="10">
      <c r="A10" s="15"/>
      <c r="B10" s="15"/>
      <c r="C10" s="177"/>
      <c r="D10" s="193" t="s">
        <v>497</v>
      </c>
      <c r="E10" s="224">
        <v>2806731.0</v>
      </c>
      <c r="F10" s="224">
        <v>2597611.0</v>
      </c>
      <c r="G10" s="224">
        <v>542829.0</v>
      </c>
    </row>
    <row r="11">
      <c r="A11" s="15"/>
      <c r="B11" s="15"/>
      <c r="C11" s="15"/>
      <c r="D11" s="197" t="s">
        <v>498</v>
      </c>
      <c r="E11" s="225">
        <v>6660332.0</v>
      </c>
      <c r="F11" s="225">
        <v>6180303.0</v>
      </c>
      <c r="G11" s="225">
        <v>1346935.0</v>
      </c>
    </row>
    <row r="12">
      <c r="A12" s="15"/>
      <c r="B12" s="15"/>
      <c r="C12" s="42"/>
      <c r="D12" s="197" t="s">
        <v>499</v>
      </c>
      <c r="E12" s="226">
        <v>2041919.0</v>
      </c>
      <c r="F12" s="226">
        <v>1878206.0</v>
      </c>
      <c r="G12" s="226">
        <v>377990.0</v>
      </c>
    </row>
    <row r="13">
      <c r="A13" s="15"/>
      <c r="B13" s="15"/>
      <c r="C13" s="42"/>
      <c r="D13" s="197" t="s">
        <v>500</v>
      </c>
      <c r="E13" s="226">
        <v>1.2088129E7</v>
      </c>
      <c r="F13" s="226">
        <v>1.124524E7</v>
      </c>
      <c r="G13" s="226">
        <v>2435782.0</v>
      </c>
    </row>
    <row r="14">
      <c r="A14" s="15"/>
      <c r="B14" s="15"/>
      <c r="C14" s="42"/>
      <c r="D14" s="197" t="s">
        <v>501</v>
      </c>
      <c r="E14" s="226">
        <v>3740913.0</v>
      </c>
      <c r="F14" s="226">
        <v>3463154.0</v>
      </c>
      <c r="G14" s="226">
        <v>729042.0</v>
      </c>
    </row>
    <row r="15">
      <c r="A15" s="15"/>
      <c r="B15" s="15"/>
      <c r="C15" s="42"/>
      <c r="D15" s="227"/>
    </row>
    <row r="16">
      <c r="A16" s="15"/>
      <c r="B16" s="15"/>
      <c r="C16" s="42"/>
      <c r="D16" s="228" t="s">
        <v>188</v>
      </c>
      <c r="E16" s="229">
        <f t="shared" ref="E16:G16" si="1">SUM(E10:E14)</f>
        <v>27338024</v>
      </c>
      <c r="F16" s="229">
        <f t="shared" si="1"/>
        <v>25364514</v>
      </c>
      <c r="G16" s="229">
        <f t="shared" si="1"/>
        <v>5432578</v>
      </c>
    </row>
    <row r="17">
      <c r="A17" s="15"/>
      <c r="B17" s="15"/>
      <c r="C17" s="230"/>
      <c r="D17" s="231"/>
      <c r="E17" s="232"/>
      <c r="F17" s="232"/>
      <c r="G17" s="232"/>
    </row>
    <row r="18">
      <c r="A18" s="15"/>
      <c r="B18" s="15"/>
      <c r="C18" s="54" t="s">
        <v>504</v>
      </c>
      <c r="E18" s="176"/>
      <c r="F18" s="176"/>
      <c r="G18" s="176"/>
    </row>
    <row r="19">
      <c r="A19" s="15"/>
      <c r="B19" s="15"/>
      <c r="C19" s="177"/>
      <c r="D19" s="177" t="s">
        <v>505</v>
      </c>
      <c r="E19" s="233">
        <f t="shared" ref="E19:G19" si="2">E16-E20</f>
        <v>25770218</v>
      </c>
      <c r="F19" s="233">
        <f t="shared" si="2"/>
        <v>23930152</v>
      </c>
      <c r="G19" s="233">
        <f t="shared" si="2"/>
        <v>5257037</v>
      </c>
    </row>
    <row r="20">
      <c r="A20" s="15"/>
      <c r="B20" s="15"/>
      <c r="C20" s="15"/>
      <c r="D20" s="228" t="s">
        <v>506</v>
      </c>
      <c r="E20" s="234">
        <f t="shared" ref="E20:G20" si="3">sum(E21:E23)</f>
        <v>1567806</v>
      </c>
      <c r="F20" s="234">
        <f t="shared" si="3"/>
        <v>1434362</v>
      </c>
      <c r="G20" s="234">
        <f t="shared" si="3"/>
        <v>175541</v>
      </c>
    </row>
    <row r="21">
      <c r="A21" s="15"/>
      <c r="B21" s="15"/>
      <c r="C21" s="42"/>
      <c r="D21" s="235" t="s">
        <v>507</v>
      </c>
      <c r="E21" s="226">
        <v>117038.0</v>
      </c>
      <c r="F21" s="226">
        <v>106732.0</v>
      </c>
      <c r="G21" s="226">
        <v>11908.0</v>
      </c>
    </row>
    <row r="22">
      <c r="A22" s="15"/>
      <c r="B22" s="15"/>
      <c r="C22" s="42"/>
      <c r="D22" s="235" t="s">
        <v>508</v>
      </c>
      <c r="E22" s="226">
        <v>506755.0</v>
      </c>
      <c r="F22" s="226">
        <v>464595.0</v>
      </c>
      <c r="G22" s="226">
        <v>64593.0</v>
      </c>
    </row>
    <row r="23">
      <c r="A23" s="15"/>
      <c r="B23" s="15"/>
      <c r="C23" s="42"/>
      <c r="D23" s="235" t="s">
        <v>509</v>
      </c>
      <c r="E23" s="226">
        <v>944013.0</v>
      </c>
      <c r="F23" s="226">
        <v>863035.0</v>
      </c>
      <c r="G23" s="226">
        <v>99040.0</v>
      </c>
    </row>
    <row r="24">
      <c r="A24" s="15"/>
      <c r="B24" s="15"/>
      <c r="C24" s="42"/>
      <c r="D24" s="236"/>
    </row>
    <row r="25">
      <c r="A25" s="15"/>
      <c r="B25" s="15"/>
      <c r="C25" s="42"/>
      <c r="D25" s="228" t="s">
        <v>188</v>
      </c>
      <c r="E25" s="229">
        <f t="shared" ref="E25:G25" si="4">E20+E19</f>
        <v>27338024</v>
      </c>
      <c r="F25" s="229">
        <f t="shared" si="4"/>
        <v>25364514</v>
      </c>
      <c r="G25" s="229">
        <f t="shared" si="4"/>
        <v>5432578</v>
      </c>
    </row>
    <row r="26">
      <c r="A26" s="15"/>
      <c r="B26" s="15"/>
      <c r="C26" s="230"/>
      <c r="D26" s="231"/>
      <c r="E26" s="170"/>
      <c r="F26" s="170"/>
      <c r="G26" s="170"/>
    </row>
    <row r="27">
      <c r="A27" s="15"/>
      <c r="B27" s="15"/>
      <c r="C27" s="188"/>
      <c r="D27" s="236"/>
      <c r="E27" s="189"/>
      <c r="F27" s="189"/>
      <c r="G27" s="189"/>
    </row>
    <row r="28">
      <c r="C28" s="42" t="s">
        <v>119</v>
      </c>
      <c r="D28" s="15"/>
    </row>
    <row r="29">
      <c r="C29" s="83" t="s">
        <v>521</v>
      </c>
      <c r="D29" s="46"/>
      <c r="E29" s="46"/>
      <c r="F29" s="46"/>
      <c r="G29" s="46"/>
    </row>
  </sheetData>
  <mergeCells count="3">
    <mergeCell ref="C9:D9"/>
    <mergeCell ref="C18:D18"/>
    <mergeCell ref="C29:G29"/>
  </mergeCells>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20124D"/>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5.0"/>
    <col customWidth="1" min="5" max="5" width="14.0"/>
    <col customWidth="1" hidden="1" min="6" max="7" width="14.0"/>
  </cols>
  <sheetData>
    <row r="1">
      <c r="A1" s="1" t="s">
        <v>59</v>
      </c>
      <c r="B1" s="1"/>
      <c r="C1" s="1"/>
      <c r="D1" s="1"/>
      <c r="E1" s="21"/>
      <c r="F1" s="21"/>
      <c r="G1" s="21"/>
    </row>
    <row r="2" ht="6.75" customHeight="1">
      <c r="A2" s="1"/>
      <c r="B2" s="2"/>
      <c r="C2" s="2"/>
      <c r="D2" s="2"/>
      <c r="E2" s="23"/>
      <c r="F2" s="23"/>
      <c r="G2" s="23"/>
    </row>
    <row r="3">
      <c r="A3" s="1"/>
      <c r="B3" s="2"/>
      <c r="C3" s="2"/>
      <c r="D3" s="2"/>
      <c r="E3" s="23"/>
      <c r="F3" s="23"/>
      <c r="G3" s="23"/>
    </row>
    <row r="4">
      <c r="A4" s="1"/>
      <c r="B4" s="2"/>
      <c r="C4" s="2"/>
      <c r="D4" s="2"/>
      <c r="E4" s="23"/>
      <c r="F4" s="23"/>
      <c r="G4" s="23"/>
    </row>
    <row r="5">
      <c r="A5" s="15"/>
      <c r="B5" s="4"/>
      <c r="C5" s="25" t="s">
        <v>522</v>
      </c>
      <c r="D5" s="2"/>
      <c r="E5" s="184"/>
      <c r="F5" s="184"/>
      <c r="G5" s="184"/>
    </row>
    <row r="6">
      <c r="A6" s="15"/>
      <c r="B6" s="2"/>
      <c r="C6" s="2"/>
      <c r="D6" s="2"/>
      <c r="E6" s="23"/>
      <c r="F6" s="23"/>
      <c r="G6" s="23"/>
    </row>
    <row r="7">
      <c r="A7" s="15"/>
      <c r="B7" s="7"/>
      <c r="C7" s="8" t="s">
        <v>478</v>
      </c>
      <c r="D7" s="9"/>
      <c r="E7" s="26">
        <v>46022.0</v>
      </c>
      <c r="F7" s="26"/>
      <c r="G7" s="26"/>
    </row>
    <row r="8">
      <c r="A8" s="15"/>
      <c r="B8" s="15"/>
      <c r="C8" s="53"/>
      <c r="D8" s="54"/>
      <c r="E8" s="116"/>
      <c r="F8" s="116"/>
      <c r="G8" s="116"/>
    </row>
    <row r="9">
      <c r="A9" s="15"/>
      <c r="B9" s="15"/>
      <c r="C9" s="53"/>
      <c r="D9" s="54"/>
      <c r="E9" s="116"/>
      <c r="F9" s="116"/>
      <c r="G9" s="116"/>
    </row>
    <row r="10">
      <c r="A10" s="15"/>
      <c r="B10" s="15"/>
      <c r="C10" s="54" t="s">
        <v>523</v>
      </c>
      <c r="E10" s="116"/>
      <c r="F10" s="116"/>
      <c r="G10" s="116"/>
    </row>
    <row r="11">
      <c r="A11" s="15"/>
      <c r="B11" s="15"/>
      <c r="C11" s="177"/>
      <c r="D11" s="237" t="s">
        <v>524</v>
      </c>
      <c r="E11" s="224">
        <v>3340312.0</v>
      </c>
      <c r="F11" s="176"/>
      <c r="G11" s="176"/>
    </row>
    <row r="12">
      <c r="A12" s="15"/>
      <c r="B12" s="15"/>
      <c r="C12" s="15"/>
      <c r="D12" s="227" t="s">
        <v>525</v>
      </c>
      <c r="E12" s="225">
        <v>3668653.0</v>
      </c>
      <c r="F12" s="238"/>
      <c r="G12" s="238"/>
    </row>
    <row r="13">
      <c r="A13" s="15"/>
      <c r="B13" s="15"/>
      <c r="C13" s="42"/>
      <c r="D13" s="227" t="s">
        <v>526</v>
      </c>
      <c r="E13" s="226">
        <v>4718870.0</v>
      </c>
      <c r="F13" s="239"/>
      <c r="G13" s="239"/>
    </row>
    <row r="14">
      <c r="A14" s="15"/>
      <c r="B14" s="15"/>
      <c r="C14" s="42"/>
      <c r="D14" s="227" t="s">
        <v>527</v>
      </c>
      <c r="E14" s="226">
        <v>7628329.0</v>
      </c>
      <c r="F14" s="239"/>
      <c r="G14" s="239"/>
    </row>
    <row r="15">
      <c r="A15" s="15"/>
      <c r="B15" s="15"/>
      <c r="C15" s="42"/>
      <c r="D15" s="227" t="s">
        <v>528</v>
      </c>
      <c r="E15" s="226">
        <v>4207570.0</v>
      </c>
      <c r="F15" s="239"/>
      <c r="G15" s="239"/>
    </row>
    <row r="16">
      <c r="A16" s="15"/>
      <c r="B16" s="15"/>
      <c r="C16" s="42"/>
      <c r="D16" s="227"/>
      <c r="E16" s="240"/>
      <c r="F16" s="240"/>
      <c r="G16" s="240"/>
    </row>
    <row r="17">
      <c r="A17" s="15"/>
      <c r="B17" s="15"/>
      <c r="C17" s="42"/>
      <c r="D17" s="228" t="s">
        <v>188</v>
      </c>
      <c r="E17" s="241">
        <f>SUM(E11:E15)</f>
        <v>23563734</v>
      </c>
      <c r="F17" s="241"/>
      <c r="G17" s="241"/>
    </row>
    <row r="18">
      <c r="A18" s="15"/>
      <c r="B18" s="15"/>
      <c r="C18" s="230"/>
      <c r="D18" s="231"/>
      <c r="E18" s="170"/>
      <c r="F18" s="90"/>
      <c r="G18" s="90"/>
    </row>
    <row r="19">
      <c r="A19" s="15"/>
      <c r="B19" s="15"/>
      <c r="C19" s="42" t="s">
        <v>119</v>
      </c>
      <c r="D19" s="15"/>
    </row>
    <row r="20">
      <c r="A20" s="15"/>
      <c r="B20" s="15"/>
      <c r="C20" s="242" t="s">
        <v>521</v>
      </c>
      <c r="D20" s="46"/>
      <c r="E20" s="46"/>
      <c r="F20" s="83"/>
      <c r="G20" s="83"/>
    </row>
    <row r="21">
      <c r="A21" s="15"/>
      <c r="B21" s="15"/>
      <c r="C21" s="243"/>
      <c r="D21" s="188"/>
      <c r="E21" s="90"/>
      <c r="F21" s="90"/>
      <c r="G21" s="90"/>
    </row>
  </sheetData>
  <mergeCells count="2">
    <mergeCell ref="C10:D10"/>
    <mergeCell ref="C20:E20"/>
  </mergeCells>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20124D"/>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5.0"/>
    <col customWidth="1" min="5" max="5" width="14.0"/>
  </cols>
  <sheetData>
    <row r="1">
      <c r="A1" s="1"/>
      <c r="B1" s="1"/>
      <c r="C1" s="1"/>
      <c r="D1" s="1"/>
      <c r="E1" s="21"/>
    </row>
    <row r="2" ht="6.75" customHeight="1">
      <c r="A2" s="1"/>
      <c r="B2" s="2"/>
      <c r="C2" s="2"/>
      <c r="D2" s="2"/>
      <c r="E2" s="23"/>
    </row>
    <row r="3">
      <c r="A3" s="1"/>
      <c r="B3" s="2"/>
      <c r="C3" s="2"/>
      <c r="D3" s="2"/>
      <c r="E3" s="23"/>
    </row>
    <row r="4">
      <c r="A4" s="1"/>
      <c r="B4" s="2"/>
      <c r="C4" s="2"/>
      <c r="D4" s="2"/>
      <c r="E4" s="23"/>
    </row>
    <row r="5">
      <c r="A5" s="15"/>
      <c r="B5" s="4"/>
      <c r="C5" s="25" t="s">
        <v>529</v>
      </c>
      <c r="D5" s="2"/>
      <c r="E5" s="184"/>
    </row>
    <row r="6">
      <c r="A6" s="15"/>
      <c r="B6" s="2"/>
      <c r="C6" s="2"/>
      <c r="D6" s="2"/>
      <c r="E6" s="23"/>
    </row>
    <row r="7">
      <c r="A7" s="15"/>
      <c r="B7" s="7"/>
      <c r="C7" s="8" t="s">
        <v>478</v>
      </c>
      <c r="D7" s="9"/>
      <c r="E7" s="26">
        <v>46022.0</v>
      </c>
    </row>
    <row r="8">
      <c r="A8" s="15"/>
      <c r="B8" s="15"/>
      <c r="C8" s="53"/>
      <c r="D8" s="54"/>
      <c r="E8" s="116"/>
    </row>
    <row r="9">
      <c r="A9" s="15"/>
      <c r="B9" s="15"/>
      <c r="C9" s="53"/>
      <c r="D9" s="54"/>
      <c r="E9" s="116"/>
    </row>
    <row r="10">
      <c r="A10" s="15"/>
      <c r="B10" s="15"/>
      <c r="C10" s="54" t="s">
        <v>530</v>
      </c>
      <c r="E10" s="116"/>
    </row>
    <row r="11">
      <c r="A11" s="15"/>
      <c r="B11" s="15"/>
      <c r="C11" s="177"/>
      <c r="D11" s="237" t="s">
        <v>518</v>
      </c>
      <c r="E11" s="244">
        <v>4797057.0</v>
      </c>
    </row>
    <row r="12">
      <c r="A12" s="15"/>
      <c r="B12" s="15"/>
      <c r="C12" s="15"/>
      <c r="D12" s="227" t="s">
        <v>531</v>
      </c>
      <c r="E12" s="116">
        <v>569934.0</v>
      </c>
    </row>
    <row r="13">
      <c r="A13" s="15"/>
      <c r="B13" s="15"/>
      <c r="C13" s="42"/>
      <c r="D13" s="228" t="s">
        <v>188</v>
      </c>
      <c r="E13" s="245">
        <f>E11+E12</f>
        <v>5366991</v>
      </c>
    </row>
    <row r="15">
      <c r="A15" s="15"/>
      <c r="B15" s="15"/>
      <c r="C15" s="230"/>
      <c r="D15" s="231"/>
      <c r="E15" s="170"/>
    </row>
    <row r="16">
      <c r="E16" s="246"/>
    </row>
    <row r="17">
      <c r="C17" s="42" t="s">
        <v>119</v>
      </c>
      <c r="D17" s="15"/>
    </row>
    <row r="18">
      <c r="C18" s="83" t="s">
        <v>521</v>
      </c>
      <c r="D18" s="46"/>
      <c r="E18" s="46"/>
    </row>
  </sheetData>
  <mergeCells count="2">
    <mergeCell ref="C10:D10"/>
    <mergeCell ref="C18:E20"/>
  </mergeCells>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20124D"/>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5.0"/>
    <col customWidth="1" min="5" max="5" width="14.0"/>
  </cols>
  <sheetData>
    <row r="1">
      <c r="A1" s="1"/>
      <c r="B1" s="1"/>
      <c r="C1" s="1"/>
      <c r="D1" s="1"/>
      <c r="E1" s="21"/>
    </row>
    <row r="2" ht="6.75" customHeight="1">
      <c r="A2" s="1"/>
      <c r="B2" s="2"/>
      <c r="C2" s="2"/>
      <c r="D2" s="2"/>
      <c r="E2" s="23"/>
    </row>
    <row r="3">
      <c r="A3" s="1"/>
      <c r="B3" s="2"/>
      <c r="C3" s="2"/>
      <c r="D3" s="2"/>
      <c r="E3" s="23"/>
    </row>
    <row r="4">
      <c r="A4" s="1"/>
      <c r="B4" s="2"/>
      <c r="C4" s="2"/>
      <c r="D4" s="2"/>
      <c r="E4" s="23"/>
    </row>
    <row r="5">
      <c r="A5" s="15"/>
      <c r="B5" s="4"/>
      <c r="C5" s="25" t="s">
        <v>532</v>
      </c>
      <c r="D5" s="2"/>
      <c r="E5" s="184"/>
    </row>
    <row r="6">
      <c r="A6" s="15"/>
      <c r="B6" s="2"/>
      <c r="C6" s="2"/>
      <c r="D6" s="2"/>
      <c r="E6" s="23"/>
    </row>
    <row r="7">
      <c r="A7" s="15"/>
      <c r="B7" s="7"/>
      <c r="C7" s="8" t="s">
        <v>533</v>
      </c>
      <c r="D7" s="9"/>
      <c r="E7" s="26">
        <v>46022.0</v>
      </c>
    </row>
    <row r="8">
      <c r="A8" s="15"/>
      <c r="B8" s="15"/>
      <c r="C8" s="53"/>
      <c r="D8" s="54"/>
      <c r="E8" s="116"/>
    </row>
    <row r="9">
      <c r="A9" s="15"/>
      <c r="B9" s="15"/>
      <c r="C9" s="53"/>
      <c r="D9" s="54"/>
      <c r="E9" s="116"/>
    </row>
    <row r="10">
      <c r="A10" s="15"/>
      <c r="B10" s="15"/>
      <c r="C10" s="54" t="s">
        <v>534</v>
      </c>
      <c r="E10" s="116"/>
    </row>
    <row r="11">
      <c r="A11" s="15"/>
      <c r="B11" s="15"/>
      <c r="C11" s="177"/>
      <c r="D11" s="237" t="s">
        <v>535</v>
      </c>
      <c r="E11" s="247">
        <v>0.0305</v>
      </c>
    </row>
    <row r="12">
      <c r="A12" s="15"/>
      <c r="B12" s="15"/>
      <c r="C12" s="15"/>
      <c r="D12" s="227" t="s">
        <v>536</v>
      </c>
      <c r="E12" s="248">
        <v>0.0307</v>
      </c>
    </row>
    <row r="14">
      <c r="A14" s="15"/>
      <c r="B14" s="15"/>
      <c r="C14" s="249"/>
      <c r="D14" s="105"/>
      <c r="E14" s="170"/>
    </row>
    <row r="16">
      <c r="C16" s="42" t="s">
        <v>119</v>
      </c>
      <c r="D16" s="15"/>
    </row>
    <row r="17">
      <c r="C17" s="106" t="s">
        <v>537</v>
      </c>
    </row>
    <row r="18">
      <c r="C18" s="106"/>
    </row>
    <row r="20" ht="18.75" customHeight="1"/>
  </sheetData>
  <mergeCells count="3">
    <mergeCell ref="C10:D10"/>
    <mergeCell ref="C17:E17"/>
    <mergeCell ref="C18:E20"/>
  </mergeCells>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4.0"/>
    <col customWidth="1" min="5" max="5" width="14.0"/>
    <col customWidth="1" min="6" max="6" width="15.38"/>
    <col customWidth="1" min="7" max="9" width="15.75"/>
  </cols>
  <sheetData>
    <row r="1">
      <c r="A1" s="1"/>
      <c r="B1" s="1"/>
      <c r="C1" s="1"/>
      <c r="D1" s="1"/>
      <c r="E1" s="21"/>
      <c r="F1" s="22"/>
      <c r="G1" s="22"/>
      <c r="H1" s="22"/>
      <c r="I1" s="22"/>
    </row>
    <row r="2" ht="6.75" customHeight="1">
      <c r="A2" s="1"/>
      <c r="B2" s="2"/>
      <c r="C2" s="2"/>
      <c r="D2" s="2"/>
      <c r="E2" s="23"/>
      <c r="F2" s="24"/>
      <c r="G2" s="24"/>
      <c r="H2" s="24"/>
      <c r="I2" s="24"/>
    </row>
    <row r="3">
      <c r="A3" s="1"/>
      <c r="B3" s="2"/>
      <c r="C3" s="2"/>
      <c r="D3" s="2"/>
      <c r="E3" s="23"/>
      <c r="F3" s="24"/>
      <c r="G3" s="24"/>
      <c r="H3" s="24"/>
      <c r="I3" s="250"/>
    </row>
    <row r="4">
      <c r="A4" s="1"/>
      <c r="B4" s="2"/>
      <c r="C4" s="2"/>
      <c r="D4" s="2"/>
      <c r="E4" s="23"/>
      <c r="F4" s="24"/>
      <c r="G4" s="24"/>
      <c r="H4" s="24"/>
      <c r="I4" s="26">
        <v>46022.0</v>
      </c>
    </row>
    <row r="5">
      <c r="A5" s="3"/>
      <c r="B5" s="4"/>
      <c r="C5" s="25" t="s">
        <v>538</v>
      </c>
      <c r="E5" s="23" t="s">
        <v>38</v>
      </c>
      <c r="F5" s="24" t="s">
        <v>39</v>
      </c>
      <c r="G5" s="24" t="s">
        <v>40</v>
      </c>
      <c r="H5" s="63" t="s">
        <v>41</v>
      </c>
      <c r="I5" s="63" t="s">
        <v>42</v>
      </c>
    </row>
    <row r="6" ht="9.0" customHeight="1">
      <c r="A6" s="1"/>
      <c r="B6" s="2"/>
      <c r="E6" s="107"/>
      <c r="F6" s="23"/>
      <c r="G6" s="23"/>
      <c r="H6" s="23"/>
      <c r="I6" s="23"/>
    </row>
    <row r="7">
      <c r="A7" s="6"/>
      <c r="B7" s="7"/>
      <c r="C7" s="8" t="s">
        <v>43</v>
      </c>
      <c r="D7" s="9"/>
      <c r="E7" s="251" t="s">
        <v>539</v>
      </c>
      <c r="F7" s="252" t="s">
        <v>540</v>
      </c>
      <c r="G7" s="252" t="s">
        <v>541</v>
      </c>
      <c r="H7" s="252" t="s">
        <v>542</v>
      </c>
      <c r="I7" s="253" t="s">
        <v>543</v>
      </c>
    </row>
    <row r="8">
      <c r="A8" s="10"/>
      <c r="B8" s="11"/>
      <c r="C8" s="53" t="s">
        <v>45</v>
      </c>
      <c r="D8" s="54" t="s">
        <v>544</v>
      </c>
      <c r="E8" s="13">
        <v>1.23790983687E11</v>
      </c>
      <c r="F8" s="13">
        <v>1.3542911846E10</v>
      </c>
      <c r="G8" s="13" t="s">
        <v>59</v>
      </c>
      <c r="H8" s="13">
        <v>1.3542911846E10</v>
      </c>
      <c r="I8" s="13" t="s">
        <v>59</v>
      </c>
    </row>
    <row r="9">
      <c r="A9" s="10"/>
      <c r="B9" s="11"/>
      <c r="C9" s="53" t="s">
        <v>49</v>
      </c>
      <c r="D9" s="86" t="s">
        <v>545</v>
      </c>
      <c r="E9" s="13">
        <v>6.6782636249E10</v>
      </c>
      <c r="F9" s="13">
        <v>1.105407548E10</v>
      </c>
      <c r="G9" s="13" t="s">
        <v>59</v>
      </c>
      <c r="H9" s="13">
        <v>1.105407548E10</v>
      </c>
      <c r="I9" s="13" t="s">
        <v>59</v>
      </c>
    </row>
    <row r="10">
      <c r="A10" s="10"/>
      <c r="B10" s="11"/>
      <c r="C10" s="53" t="s">
        <v>142</v>
      </c>
      <c r="D10" s="86" t="s">
        <v>546</v>
      </c>
      <c r="E10" s="13">
        <v>1.6679524471E10</v>
      </c>
      <c r="F10" s="13" t="s">
        <v>59</v>
      </c>
      <c r="G10" s="13" t="s">
        <v>59</v>
      </c>
      <c r="H10" s="13" t="s">
        <v>59</v>
      </c>
      <c r="I10" s="13" t="s">
        <v>59</v>
      </c>
    </row>
    <row r="11">
      <c r="A11" s="10"/>
      <c r="B11" s="11"/>
      <c r="C11" s="53" t="s">
        <v>547</v>
      </c>
      <c r="D11" s="86" t="s">
        <v>548</v>
      </c>
      <c r="E11" s="13">
        <v>1.22807116036E11</v>
      </c>
      <c r="F11" s="13" t="s">
        <v>59</v>
      </c>
      <c r="G11" s="13" t="s">
        <v>59</v>
      </c>
      <c r="H11" s="13" t="s">
        <v>59</v>
      </c>
      <c r="I11" s="13" t="s">
        <v>59</v>
      </c>
    </row>
    <row r="12">
      <c r="A12" s="10"/>
      <c r="B12" s="11"/>
      <c r="C12" s="254" t="s">
        <v>53</v>
      </c>
      <c r="D12" s="255" t="s">
        <v>188</v>
      </c>
      <c r="E12" s="256">
        <v>3.30060260443E11</v>
      </c>
      <c r="F12" s="256">
        <v>2.4596987326E10</v>
      </c>
      <c r="G12" s="256" t="s">
        <v>59</v>
      </c>
      <c r="H12" s="256">
        <v>2.4596987326E10</v>
      </c>
      <c r="I12" s="256" t="s">
        <v>59</v>
      </c>
    </row>
    <row r="13">
      <c r="A13" s="10"/>
      <c r="B13" s="11"/>
      <c r="C13" s="53" t="s">
        <v>65</v>
      </c>
      <c r="D13" s="55" t="s">
        <v>549</v>
      </c>
      <c r="E13" s="13">
        <v>1.953350263E9</v>
      </c>
      <c r="F13" s="13" t="s">
        <v>59</v>
      </c>
      <c r="G13" s="13" t="s">
        <v>59</v>
      </c>
      <c r="H13" s="13" t="s">
        <v>59</v>
      </c>
      <c r="I13" s="13" t="s">
        <v>59</v>
      </c>
    </row>
    <row r="14">
      <c r="A14" s="10"/>
      <c r="B14" s="11"/>
      <c r="C14" s="53"/>
      <c r="D14" s="257"/>
      <c r="E14" s="258"/>
      <c r="F14" s="258"/>
      <c r="G14" s="258"/>
      <c r="H14" s="258"/>
      <c r="I14" s="258"/>
    </row>
    <row r="15">
      <c r="A15" s="15"/>
      <c r="B15" s="15"/>
      <c r="C15" s="15"/>
      <c r="D15" s="15"/>
      <c r="E15" s="16"/>
      <c r="F15" s="60"/>
      <c r="G15" s="15"/>
      <c r="H15" s="15"/>
      <c r="I15" s="15"/>
    </row>
    <row r="16">
      <c r="A16" s="15"/>
      <c r="B16" s="42"/>
      <c r="C16" s="42" t="s">
        <v>119</v>
      </c>
      <c r="D16" s="15"/>
    </row>
    <row r="17">
      <c r="A17" s="15"/>
      <c r="B17" s="17"/>
      <c r="C17" s="83"/>
      <c r="D17" s="46"/>
      <c r="E17" s="46"/>
      <c r="F17" s="46"/>
      <c r="G17" s="170"/>
      <c r="H17" s="90"/>
      <c r="I17" s="90"/>
    </row>
    <row r="18">
      <c r="A18" s="20"/>
      <c r="B18" s="20"/>
      <c r="G18" s="20"/>
      <c r="H18" s="20"/>
      <c r="I18" s="20"/>
    </row>
    <row r="19">
      <c r="A19" s="15"/>
      <c r="B19" s="15"/>
      <c r="G19" s="15"/>
      <c r="H19" s="15"/>
      <c r="I19" s="15"/>
    </row>
    <row r="20">
      <c r="A20" s="15"/>
      <c r="B20" s="15"/>
      <c r="C20" s="15"/>
      <c r="D20" s="15"/>
      <c r="E20" s="16"/>
      <c r="F20" s="60"/>
      <c r="G20" s="15"/>
      <c r="H20" s="15"/>
      <c r="I20" s="15"/>
    </row>
  </sheetData>
  <mergeCells count="2">
    <mergeCell ref="C5:D6"/>
    <mergeCell ref="C17:F19"/>
  </mergeCells>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4.88"/>
    <col customWidth="1" min="4" max="4" width="74.0"/>
    <col customWidth="1" min="5" max="5" width="14.0"/>
    <col customWidth="1" min="6" max="6" width="15.38"/>
    <col customWidth="1" min="7" max="10" width="15.75"/>
  </cols>
  <sheetData>
    <row r="1">
      <c r="A1" s="1"/>
      <c r="B1" s="1"/>
      <c r="C1" s="1"/>
      <c r="D1" s="1"/>
      <c r="E1" s="21"/>
      <c r="F1" s="22"/>
      <c r="G1" s="22"/>
      <c r="H1" s="22"/>
      <c r="I1" s="22"/>
      <c r="J1" s="22"/>
    </row>
    <row r="2" ht="6.75" customHeight="1">
      <c r="A2" s="1"/>
      <c r="B2" s="2"/>
      <c r="C2" s="2"/>
      <c r="D2" s="2"/>
      <c r="E2" s="23"/>
      <c r="F2" s="24"/>
      <c r="G2" s="24"/>
      <c r="H2" s="24"/>
      <c r="I2" s="24"/>
      <c r="J2" s="24"/>
    </row>
    <row r="3">
      <c r="A3" s="1"/>
      <c r="B3" s="2"/>
      <c r="C3" s="2"/>
      <c r="D3" s="2"/>
      <c r="E3" s="23"/>
      <c r="F3" s="24"/>
      <c r="G3" s="24"/>
      <c r="H3" s="24"/>
      <c r="I3" s="24"/>
      <c r="J3" s="24"/>
    </row>
    <row r="4">
      <c r="A4" s="1"/>
      <c r="B4" s="2"/>
      <c r="C4" s="2"/>
      <c r="D4" s="2"/>
      <c r="E4" s="23"/>
      <c r="F4" s="24"/>
      <c r="G4" s="24"/>
      <c r="H4" s="250"/>
      <c r="I4" s="250"/>
      <c r="J4" s="26">
        <v>46022.0</v>
      </c>
    </row>
    <row r="5">
      <c r="A5" s="3"/>
      <c r="B5" s="4"/>
      <c r="C5" s="25" t="s">
        <v>550</v>
      </c>
      <c r="D5" s="25"/>
      <c r="E5" s="23" t="s">
        <v>38</v>
      </c>
      <c r="F5" s="24" t="s">
        <v>39</v>
      </c>
      <c r="G5" s="24" t="s">
        <v>40</v>
      </c>
      <c r="H5" s="63" t="s">
        <v>41</v>
      </c>
      <c r="I5" s="63" t="s">
        <v>42</v>
      </c>
      <c r="J5" s="63" t="s">
        <v>150</v>
      </c>
    </row>
    <row r="6">
      <c r="A6" s="1"/>
      <c r="B6" s="2"/>
      <c r="C6" s="8" t="s">
        <v>43</v>
      </c>
      <c r="D6" s="25"/>
      <c r="E6" s="259" t="s">
        <v>551</v>
      </c>
      <c r="F6" s="49"/>
      <c r="G6" s="260" t="s">
        <v>552</v>
      </c>
      <c r="H6" s="49"/>
      <c r="I6" s="261" t="s">
        <v>553</v>
      </c>
      <c r="J6" s="67"/>
    </row>
    <row r="7">
      <c r="A7" s="6"/>
      <c r="B7" s="7"/>
      <c r="C7" s="8" t="s">
        <v>554</v>
      </c>
      <c r="D7" s="9"/>
      <c r="E7" s="262" t="s">
        <v>555</v>
      </c>
      <c r="F7" s="70" t="s">
        <v>556</v>
      </c>
      <c r="G7" s="70" t="s">
        <v>555</v>
      </c>
      <c r="H7" s="70" t="s">
        <v>556</v>
      </c>
      <c r="I7" s="70" t="s">
        <v>121</v>
      </c>
      <c r="J7" s="263" t="s">
        <v>557</v>
      </c>
    </row>
    <row r="8">
      <c r="A8" s="10"/>
      <c r="B8" s="11"/>
      <c r="C8" s="78" t="s">
        <v>45</v>
      </c>
      <c r="D8" s="54" t="s">
        <v>558</v>
      </c>
      <c r="E8" s="13">
        <v>1.84952757422E11</v>
      </c>
      <c r="F8" s="13" t="s">
        <v>59</v>
      </c>
      <c r="G8" s="13">
        <v>1.84952757422E11</v>
      </c>
      <c r="H8" s="13" t="s">
        <v>59</v>
      </c>
      <c r="I8" s="13">
        <v>1.5875083014E10</v>
      </c>
      <c r="J8" s="264">
        <v>0.09</v>
      </c>
    </row>
    <row r="9">
      <c r="A9" s="10"/>
      <c r="B9" s="11"/>
      <c r="C9" s="78" t="s">
        <v>49</v>
      </c>
      <c r="D9" s="86" t="s">
        <v>559</v>
      </c>
      <c r="E9" s="13" t="s">
        <v>59</v>
      </c>
      <c r="F9" s="13" t="s">
        <v>59</v>
      </c>
      <c r="G9" s="13" t="s">
        <v>59</v>
      </c>
      <c r="H9" s="13" t="s">
        <v>59</v>
      </c>
      <c r="I9" s="13"/>
      <c r="J9" s="13" t="s">
        <v>59</v>
      </c>
    </row>
    <row r="10">
      <c r="A10" s="10"/>
      <c r="B10" s="11"/>
      <c r="C10" s="78" t="s">
        <v>53</v>
      </c>
      <c r="D10" s="86" t="s">
        <v>560</v>
      </c>
      <c r="E10" s="13" t="s">
        <v>59</v>
      </c>
      <c r="F10" s="13" t="s">
        <v>59</v>
      </c>
      <c r="G10" s="13" t="s">
        <v>59</v>
      </c>
      <c r="H10" s="13" t="s">
        <v>59</v>
      </c>
      <c r="I10" s="13"/>
      <c r="J10" s="13" t="s">
        <v>59</v>
      </c>
    </row>
    <row r="11">
      <c r="A11" s="10"/>
      <c r="B11" s="11"/>
      <c r="C11" s="78" t="s">
        <v>65</v>
      </c>
      <c r="D11" s="86" t="s">
        <v>561</v>
      </c>
      <c r="E11" s="13">
        <v>9.502270528E9</v>
      </c>
      <c r="F11" s="13">
        <v>2.481476755E9</v>
      </c>
      <c r="G11" s="13">
        <v>9.502270528E9</v>
      </c>
      <c r="H11" s="13">
        <v>9.92590702E8</v>
      </c>
      <c r="I11" s="13">
        <v>2.869971974E9</v>
      </c>
      <c r="J11" s="264">
        <v>0.27</v>
      </c>
    </row>
    <row r="12">
      <c r="A12" s="10"/>
      <c r="B12" s="11"/>
      <c r="C12" s="78" t="s">
        <v>70</v>
      </c>
      <c r="D12" s="86" t="s">
        <v>562</v>
      </c>
      <c r="E12" s="13" t="s">
        <v>59</v>
      </c>
      <c r="F12" s="13" t="s">
        <v>59</v>
      </c>
      <c r="G12" s="13" t="s">
        <v>59</v>
      </c>
      <c r="H12" s="13" t="s">
        <v>59</v>
      </c>
      <c r="I12" s="13"/>
      <c r="J12" s="13" t="s">
        <v>59</v>
      </c>
    </row>
    <row r="13">
      <c r="A13" s="10"/>
      <c r="B13" s="11"/>
      <c r="C13" s="78" t="s">
        <v>74</v>
      </c>
      <c r="D13" s="86" t="s">
        <v>563</v>
      </c>
      <c r="E13" s="13">
        <v>1.006481466E9</v>
      </c>
      <c r="F13" s="13" t="s">
        <v>59</v>
      </c>
      <c r="G13" s="13">
        <v>1.006481466E9</v>
      </c>
      <c r="H13" s="13" t="s">
        <v>59</v>
      </c>
      <c r="I13" s="13">
        <v>6.76598613E8</v>
      </c>
      <c r="J13" s="264">
        <v>0.67</v>
      </c>
    </row>
    <row r="14">
      <c r="A14" s="10"/>
      <c r="B14" s="11"/>
      <c r="C14" s="78" t="s">
        <v>564</v>
      </c>
      <c r="D14" s="265" t="s">
        <v>565</v>
      </c>
      <c r="E14" s="13" t="s">
        <v>59</v>
      </c>
      <c r="F14" s="13" t="s">
        <v>59</v>
      </c>
      <c r="G14" s="13" t="s">
        <v>59</v>
      </c>
      <c r="H14" s="13" t="s">
        <v>59</v>
      </c>
      <c r="I14" s="13"/>
      <c r="J14" s="13" t="s">
        <v>59</v>
      </c>
    </row>
    <row r="15">
      <c r="A15" s="10"/>
      <c r="B15" s="11"/>
      <c r="C15" s="78" t="s">
        <v>566</v>
      </c>
      <c r="D15" s="265" t="s">
        <v>567</v>
      </c>
      <c r="E15" s="13">
        <v>1.006481466E9</v>
      </c>
      <c r="F15" s="13" t="s">
        <v>59</v>
      </c>
      <c r="G15" s="13">
        <v>1.006481466E9</v>
      </c>
      <c r="H15" s="13" t="s">
        <v>59</v>
      </c>
      <c r="I15" s="13">
        <v>6.76598613E8</v>
      </c>
      <c r="J15" s="264">
        <v>0.67</v>
      </c>
    </row>
    <row r="16">
      <c r="A16" s="10"/>
      <c r="B16" s="11"/>
      <c r="C16" s="78" t="s">
        <v>78</v>
      </c>
      <c r="D16" s="86" t="s">
        <v>568</v>
      </c>
      <c r="E16" s="13">
        <v>3.51596374E8</v>
      </c>
      <c r="F16" s="13" t="s">
        <v>59</v>
      </c>
      <c r="G16" s="13">
        <v>3.51596374E8</v>
      </c>
      <c r="H16" s="13" t="s">
        <v>59</v>
      </c>
      <c r="I16" s="13">
        <v>5.62554198E8</v>
      </c>
      <c r="J16" s="264">
        <v>1.6</v>
      </c>
    </row>
    <row r="17">
      <c r="A17" s="10"/>
      <c r="B17" s="11"/>
      <c r="C17" s="78" t="s">
        <v>83</v>
      </c>
      <c r="D17" s="86" t="s">
        <v>569</v>
      </c>
      <c r="E17" s="13">
        <v>1.35512978641E11</v>
      </c>
      <c r="F17" s="13">
        <v>1.41956660609E11</v>
      </c>
      <c r="G17" s="13">
        <v>1.35512978641E11</v>
      </c>
      <c r="H17" s="13">
        <v>1.408165274E10</v>
      </c>
      <c r="I17" s="13">
        <v>9.4852078245E10</v>
      </c>
      <c r="J17" s="264">
        <v>0.63</v>
      </c>
    </row>
    <row r="18">
      <c r="A18" s="10"/>
      <c r="B18" s="11"/>
      <c r="C18" s="78" t="s">
        <v>85</v>
      </c>
      <c r="D18" s="86" t="s">
        <v>570</v>
      </c>
      <c r="E18" s="13" t="s">
        <v>59</v>
      </c>
      <c r="F18" s="13" t="s">
        <v>59</v>
      </c>
      <c r="G18" s="13" t="s">
        <v>59</v>
      </c>
      <c r="H18" s="13" t="s">
        <v>59</v>
      </c>
      <c r="I18" s="13" t="s">
        <v>59</v>
      </c>
      <c r="J18" s="13" t="s">
        <v>59</v>
      </c>
    </row>
    <row r="19">
      <c r="A19" s="10"/>
      <c r="B19" s="11"/>
      <c r="C19" s="78" t="s">
        <v>571</v>
      </c>
      <c r="D19" s="266" t="s">
        <v>572</v>
      </c>
      <c r="E19" s="13" t="s">
        <v>59</v>
      </c>
      <c r="F19" s="13" t="s">
        <v>59</v>
      </c>
      <c r="G19" s="13" t="s">
        <v>59</v>
      </c>
      <c r="H19" s="13" t="s">
        <v>59</v>
      </c>
      <c r="I19" s="13" t="s">
        <v>59</v>
      </c>
      <c r="J19" s="13" t="s">
        <v>59</v>
      </c>
    </row>
    <row r="20">
      <c r="A20" s="10"/>
      <c r="B20" s="11"/>
      <c r="C20" s="78" t="s">
        <v>573</v>
      </c>
      <c r="D20" s="266" t="s">
        <v>574</v>
      </c>
      <c r="E20" s="13" t="s">
        <v>59</v>
      </c>
      <c r="F20" s="13" t="s">
        <v>59</v>
      </c>
      <c r="G20" s="13" t="s">
        <v>59</v>
      </c>
      <c r="H20" s="13" t="s">
        <v>59</v>
      </c>
      <c r="I20" s="13" t="s">
        <v>59</v>
      </c>
      <c r="J20" s="13" t="s">
        <v>59</v>
      </c>
    </row>
    <row r="21">
      <c r="A21" s="10"/>
      <c r="B21" s="11"/>
      <c r="C21" s="78" t="s">
        <v>575</v>
      </c>
      <c r="D21" s="266" t="s">
        <v>576</v>
      </c>
      <c r="E21" s="13" t="s">
        <v>59</v>
      </c>
      <c r="F21" s="13" t="s">
        <v>59</v>
      </c>
      <c r="G21" s="13" t="s">
        <v>59</v>
      </c>
      <c r="H21" s="13" t="s">
        <v>59</v>
      </c>
      <c r="I21" s="13" t="s">
        <v>59</v>
      </c>
      <c r="J21" s="13" t="s">
        <v>59</v>
      </c>
    </row>
    <row r="22">
      <c r="A22" s="10"/>
      <c r="B22" s="11"/>
      <c r="C22" s="78" t="s">
        <v>577</v>
      </c>
      <c r="D22" s="266" t="s">
        <v>578</v>
      </c>
      <c r="E22" s="13" t="s">
        <v>59</v>
      </c>
      <c r="F22" s="13" t="s">
        <v>59</v>
      </c>
      <c r="G22" s="13" t="s">
        <v>59</v>
      </c>
      <c r="H22" s="13" t="s">
        <v>59</v>
      </c>
      <c r="I22" s="13" t="s">
        <v>59</v>
      </c>
      <c r="J22" s="13" t="s">
        <v>59</v>
      </c>
    </row>
    <row r="23">
      <c r="A23" s="10"/>
      <c r="B23" s="11"/>
      <c r="C23" s="78" t="s">
        <v>579</v>
      </c>
      <c r="D23" s="265" t="s">
        <v>580</v>
      </c>
      <c r="E23" s="13" t="s">
        <v>59</v>
      </c>
      <c r="F23" s="13" t="s">
        <v>59</v>
      </c>
      <c r="G23" s="13" t="s">
        <v>59</v>
      </c>
      <c r="H23" s="13" t="s">
        <v>59</v>
      </c>
      <c r="I23" s="13" t="s">
        <v>59</v>
      </c>
      <c r="J23" s="13" t="s">
        <v>59</v>
      </c>
    </row>
    <row r="24">
      <c r="A24" s="10"/>
      <c r="B24" s="11"/>
      <c r="C24" s="78" t="s">
        <v>87</v>
      </c>
      <c r="D24" s="86" t="s">
        <v>581</v>
      </c>
      <c r="E24" s="13">
        <v>1.953350263E9</v>
      </c>
      <c r="F24" s="13" t="s">
        <v>59</v>
      </c>
      <c r="G24" s="13">
        <v>1.953350263E9</v>
      </c>
      <c r="H24" s="13" t="s">
        <v>59</v>
      </c>
      <c r="I24" s="13">
        <v>9.90357952E8</v>
      </c>
      <c r="J24" s="264">
        <v>0.51</v>
      </c>
    </row>
    <row r="25">
      <c r="A25" s="10"/>
      <c r="B25" s="11"/>
      <c r="C25" s="78" t="s">
        <v>89</v>
      </c>
      <c r="D25" s="86" t="s">
        <v>582</v>
      </c>
      <c r="E25" s="13">
        <v>4.698288604E9</v>
      </c>
      <c r="F25" s="13">
        <v>1.605281029E9</v>
      </c>
      <c r="G25" s="13">
        <v>4.698288604E9</v>
      </c>
      <c r="H25" s="13">
        <v>1.605281029E9</v>
      </c>
      <c r="I25" s="13">
        <v>4.00008999E9</v>
      </c>
      <c r="J25" s="264">
        <v>0.63</v>
      </c>
    </row>
    <row r="26">
      <c r="A26" s="10"/>
      <c r="B26" s="11"/>
      <c r="C26" s="267" t="s">
        <v>91</v>
      </c>
      <c r="D26" s="58" t="s">
        <v>188</v>
      </c>
      <c r="E26" s="59">
        <v>3.37977723298E11</v>
      </c>
      <c r="F26" s="59">
        <v>1.46043418393E11</v>
      </c>
      <c r="G26" s="59">
        <v>3.3797772329783E11</v>
      </c>
      <c r="H26" s="59">
        <v>1.66795244708E10</v>
      </c>
      <c r="I26" s="59">
        <v>1.19826733986E11</v>
      </c>
      <c r="J26" s="268">
        <v>0.34</v>
      </c>
    </row>
    <row r="27">
      <c r="A27" s="15"/>
      <c r="B27" s="15"/>
      <c r="C27" s="15"/>
      <c r="D27" s="15"/>
      <c r="E27" s="16"/>
      <c r="F27" s="60"/>
      <c r="G27" s="15"/>
      <c r="H27" s="15"/>
      <c r="I27" s="15"/>
      <c r="J27" s="15"/>
    </row>
    <row r="28">
      <c r="A28" s="15"/>
      <c r="B28" s="42"/>
      <c r="C28" s="42" t="s">
        <v>119</v>
      </c>
      <c r="D28" s="15"/>
    </row>
    <row r="29">
      <c r="A29" s="15"/>
      <c r="B29" s="17"/>
      <c r="C29" s="83"/>
      <c r="D29" s="46"/>
      <c r="E29" s="46"/>
      <c r="F29" s="46"/>
      <c r="G29" s="170"/>
      <c r="H29" s="90"/>
      <c r="I29" s="90"/>
      <c r="J29" s="90"/>
    </row>
    <row r="30">
      <c r="A30" s="20"/>
      <c r="B30" s="20"/>
      <c r="G30" s="20"/>
      <c r="H30" s="20"/>
      <c r="I30" s="20"/>
      <c r="J30" s="20"/>
    </row>
    <row r="31">
      <c r="A31" s="15"/>
      <c r="B31" s="15"/>
      <c r="G31" s="15"/>
      <c r="H31" s="15"/>
      <c r="I31" s="15"/>
      <c r="J31" s="15"/>
    </row>
    <row r="32">
      <c r="A32" s="15"/>
      <c r="B32" s="15"/>
      <c r="C32" s="15"/>
      <c r="D32" s="15"/>
      <c r="E32" s="16"/>
      <c r="F32" s="60"/>
      <c r="G32" s="15"/>
      <c r="H32" s="15"/>
      <c r="I32" s="15"/>
      <c r="J32" s="15"/>
    </row>
  </sheetData>
  <mergeCells count="4">
    <mergeCell ref="E6:F6"/>
    <mergeCell ref="G6:H6"/>
    <mergeCell ref="I6:J6"/>
    <mergeCell ref="C29:F31"/>
  </mergeCells>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4.38"/>
    <col customWidth="1" min="4" max="4" width="1.88"/>
    <col customWidth="1" min="5" max="5" width="1.75"/>
    <col customWidth="1" min="6" max="6" width="41.13"/>
    <col customWidth="1" min="7" max="7" width="14.5"/>
    <col customWidth="1" min="8" max="8" width="14.25"/>
    <col customWidth="1" min="9" max="9" width="12.63"/>
    <col customWidth="1" min="10" max="10" width="14.38"/>
    <col customWidth="1" min="11" max="27" width="12.63"/>
  </cols>
  <sheetData>
    <row r="1">
      <c r="A1" s="1"/>
      <c r="B1" s="1"/>
      <c r="C1" s="1"/>
      <c r="D1" s="1"/>
      <c r="E1" s="1"/>
      <c r="F1" s="1"/>
      <c r="G1" s="21"/>
      <c r="H1" s="22"/>
      <c r="I1" s="22"/>
      <c r="J1" s="22"/>
      <c r="K1" s="22"/>
      <c r="L1" s="22"/>
      <c r="M1" s="22"/>
      <c r="N1" s="22"/>
      <c r="O1" s="22"/>
      <c r="P1" s="22"/>
      <c r="Q1" s="22"/>
      <c r="R1" s="22"/>
      <c r="S1" s="22"/>
      <c r="T1" s="22"/>
      <c r="U1" s="22"/>
      <c r="V1" s="22"/>
      <c r="W1" s="22"/>
      <c r="X1" s="22"/>
      <c r="Y1" s="22"/>
      <c r="Z1" s="22"/>
      <c r="AA1" s="22"/>
    </row>
    <row r="2" ht="6.75" customHeight="1">
      <c r="A2" s="1"/>
      <c r="B2" s="2"/>
      <c r="C2" s="2"/>
      <c r="D2" s="2"/>
      <c r="E2" s="2"/>
      <c r="F2" s="2"/>
      <c r="G2" s="23"/>
      <c r="H2" s="24"/>
      <c r="I2" s="24"/>
      <c r="J2" s="24"/>
      <c r="K2" s="24"/>
      <c r="L2" s="24"/>
      <c r="M2" s="24"/>
      <c r="N2" s="24"/>
      <c r="O2" s="24"/>
      <c r="P2" s="24"/>
      <c r="Q2" s="24"/>
      <c r="R2" s="24"/>
      <c r="S2" s="24"/>
      <c r="T2" s="24"/>
      <c r="U2" s="24"/>
      <c r="V2" s="24"/>
      <c r="W2" s="24"/>
      <c r="X2" s="24"/>
      <c r="Y2" s="24"/>
      <c r="Z2" s="24"/>
      <c r="AA2" s="24"/>
    </row>
    <row r="3">
      <c r="A3" s="1"/>
      <c r="B3" s="2"/>
      <c r="C3" s="2"/>
      <c r="D3" s="2"/>
      <c r="E3" s="2"/>
      <c r="F3" s="2"/>
      <c r="G3" s="23"/>
      <c r="H3" s="24"/>
      <c r="I3" s="24"/>
      <c r="J3" s="24"/>
      <c r="K3" s="24"/>
      <c r="L3" s="24"/>
      <c r="M3" s="24"/>
      <c r="N3" s="24"/>
      <c r="O3" s="24"/>
      <c r="P3" s="24"/>
      <c r="Q3" s="24"/>
      <c r="R3" s="24"/>
      <c r="S3" s="24"/>
      <c r="T3" s="24"/>
      <c r="U3" s="24"/>
      <c r="V3" s="24"/>
      <c r="W3" s="24"/>
      <c r="X3" s="24"/>
      <c r="Y3" s="24"/>
      <c r="Z3" s="24"/>
      <c r="AA3" s="24"/>
    </row>
    <row r="4">
      <c r="A4" s="1"/>
      <c r="B4" s="2"/>
      <c r="C4" s="2"/>
      <c r="D4" s="2"/>
      <c r="E4" s="2"/>
      <c r="F4" s="2"/>
      <c r="G4" s="23"/>
      <c r="H4" s="24"/>
      <c r="I4" s="24"/>
      <c r="J4" s="250"/>
      <c r="K4" s="250"/>
      <c r="L4" s="250"/>
      <c r="M4" s="250"/>
      <c r="N4" s="250"/>
      <c r="O4" s="250"/>
      <c r="P4" s="250"/>
      <c r="Q4" s="250"/>
      <c r="R4" s="250"/>
      <c r="S4" s="250"/>
      <c r="T4" s="250"/>
      <c r="U4" s="250"/>
      <c r="V4" s="250"/>
      <c r="W4" s="250"/>
      <c r="X4" s="250"/>
      <c r="Y4" s="250"/>
      <c r="Z4" s="250"/>
      <c r="AA4" s="26">
        <v>46022.0</v>
      </c>
    </row>
    <row r="5">
      <c r="A5" s="3"/>
      <c r="B5" s="4"/>
      <c r="C5" s="62" t="s">
        <v>583</v>
      </c>
      <c r="J5" s="24"/>
      <c r="K5" s="24"/>
      <c r="L5" s="24"/>
      <c r="M5" s="24"/>
      <c r="N5" s="24"/>
      <c r="O5" s="24"/>
      <c r="P5" s="24"/>
      <c r="Q5" s="24"/>
      <c r="R5" s="24"/>
      <c r="S5" s="24"/>
      <c r="T5" s="24"/>
      <c r="U5" s="24"/>
      <c r="V5" s="24"/>
      <c r="W5" s="24"/>
      <c r="X5" s="24"/>
      <c r="Y5" s="24"/>
      <c r="Z5" s="24"/>
      <c r="AA5" s="24"/>
    </row>
    <row r="6">
      <c r="A6" s="1"/>
      <c r="B6" s="2"/>
      <c r="J6" s="63"/>
      <c r="K6" s="63"/>
      <c r="L6" s="63"/>
      <c r="M6" s="63"/>
      <c r="N6" s="63"/>
      <c r="O6" s="63"/>
      <c r="P6" s="63"/>
      <c r="Q6" s="63"/>
      <c r="R6" s="63"/>
      <c r="S6" s="63"/>
      <c r="T6" s="63"/>
      <c r="U6" s="63"/>
      <c r="V6" s="63"/>
      <c r="W6" s="63"/>
      <c r="X6" s="63"/>
      <c r="Y6" s="63"/>
      <c r="Z6" s="63"/>
      <c r="AA6" s="63"/>
    </row>
    <row r="7">
      <c r="A7" s="6"/>
      <c r="B7" s="7"/>
      <c r="C7" s="8" t="s">
        <v>43</v>
      </c>
      <c r="D7" s="9"/>
      <c r="E7" s="9"/>
      <c r="F7" s="9"/>
      <c r="G7" s="269" t="s">
        <v>584</v>
      </c>
    </row>
    <row r="8">
      <c r="A8" s="10"/>
      <c r="B8" s="11"/>
      <c r="C8" s="270"/>
      <c r="D8" s="270"/>
      <c r="E8" s="270"/>
      <c r="F8" s="270"/>
      <c r="G8" s="271">
        <v>0.0</v>
      </c>
      <c r="H8" s="272">
        <v>0.2</v>
      </c>
      <c r="I8" s="272">
        <v>0.5</v>
      </c>
      <c r="J8" s="272">
        <v>1.0</v>
      </c>
      <c r="K8" s="272">
        <v>1.5</v>
      </c>
      <c r="L8" s="273" t="s">
        <v>503</v>
      </c>
      <c r="M8" s="274" t="s">
        <v>585</v>
      </c>
      <c r="N8" s="275"/>
      <c r="O8" s="276"/>
      <c r="P8" s="276"/>
      <c r="Q8" s="277"/>
      <c r="R8" s="277"/>
      <c r="S8" s="277"/>
      <c r="T8" s="277"/>
      <c r="U8" s="277"/>
      <c r="V8" s="277"/>
      <c r="W8" s="277"/>
      <c r="X8" s="277"/>
      <c r="Y8" s="277"/>
      <c r="Z8" s="277"/>
      <c r="AA8" s="277"/>
    </row>
    <row r="9">
      <c r="A9" s="10"/>
      <c r="B9" s="11"/>
      <c r="C9" s="78" t="s">
        <v>45</v>
      </c>
      <c r="D9" s="54" t="s">
        <v>558</v>
      </c>
      <c r="G9" s="278">
        <v>1.62639198907E11</v>
      </c>
      <c r="H9" s="278">
        <v>5.791551973E9</v>
      </c>
      <c r="I9" s="278">
        <v>3.610467844E9</v>
      </c>
      <c r="J9" s="278">
        <v>1.2911538698E10</v>
      </c>
      <c r="K9" s="279" t="s">
        <v>59</v>
      </c>
      <c r="L9" s="279" t="s">
        <v>59</v>
      </c>
      <c r="M9" s="278">
        <v>1.84952757422E11</v>
      </c>
      <c r="O9" s="280"/>
      <c r="P9" s="280"/>
      <c r="Q9" s="280"/>
      <c r="R9" s="280"/>
      <c r="S9" s="280"/>
      <c r="T9" s="280"/>
      <c r="U9" s="280"/>
      <c r="V9" s="280"/>
      <c r="W9" s="280"/>
      <c r="X9" s="280"/>
      <c r="Y9" s="280"/>
      <c r="Z9" s="280"/>
      <c r="AA9" s="280"/>
    </row>
    <row r="10">
      <c r="A10" s="10"/>
      <c r="B10" s="11"/>
      <c r="C10" s="281"/>
      <c r="D10" s="282"/>
      <c r="E10" s="282"/>
      <c r="F10" s="282"/>
      <c r="G10" s="272">
        <v>0.2</v>
      </c>
      <c r="H10" s="272">
        <v>0.5</v>
      </c>
      <c r="I10" s="272">
        <v>1.0</v>
      </c>
      <c r="J10" s="272">
        <v>1.5</v>
      </c>
      <c r="K10" s="273" t="s">
        <v>503</v>
      </c>
      <c r="L10" s="274" t="s">
        <v>585</v>
      </c>
      <c r="M10" s="275"/>
      <c r="N10" s="276"/>
      <c r="O10" s="276"/>
      <c r="P10" s="276"/>
      <c r="Q10" s="277"/>
      <c r="R10" s="277"/>
      <c r="S10" s="277"/>
      <c r="T10" s="277"/>
      <c r="U10" s="277"/>
      <c r="V10" s="277"/>
      <c r="W10" s="277"/>
      <c r="X10" s="277"/>
      <c r="Y10" s="277"/>
      <c r="Z10" s="277"/>
      <c r="AA10" s="277"/>
    </row>
    <row r="11">
      <c r="A11" s="10"/>
      <c r="B11" s="283"/>
      <c r="C11" s="78" t="s">
        <v>49</v>
      </c>
      <c r="D11" s="284" t="s">
        <v>559</v>
      </c>
      <c r="G11" s="116" t="s">
        <v>59</v>
      </c>
      <c r="H11" s="116" t="s">
        <v>59</v>
      </c>
      <c r="I11" s="116" t="s">
        <v>59</v>
      </c>
      <c r="J11" s="116" t="s">
        <v>59</v>
      </c>
      <c r="K11" s="116" t="s">
        <v>59</v>
      </c>
      <c r="L11" s="116" t="s">
        <v>59</v>
      </c>
      <c r="N11" s="285"/>
      <c r="O11" s="285"/>
      <c r="P11" s="285"/>
      <c r="Q11" s="285"/>
      <c r="R11" s="285"/>
      <c r="S11" s="285"/>
      <c r="T11" s="285"/>
      <c r="U11" s="285"/>
      <c r="V11" s="285"/>
      <c r="W11" s="285"/>
      <c r="X11" s="285"/>
      <c r="Y11" s="285"/>
      <c r="Z11" s="285"/>
      <c r="AA11" s="285"/>
    </row>
    <row r="12">
      <c r="A12" s="10"/>
      <c r="B12" s="11"/>
      <c r="C12" s="270"/>
      <c r="D12" s="270"/>
      <c r="E12" s="270"/>
      <c r="F12" s="270"/>
      <c r="G12" s="271">
        <v>0.0</v>
      </c>
      <c r="H12" s="272">
        <v>0.2</v>
      </c>
      <c r="I12" s="272">
        <v>0.3</v>
      </c>
      <c r="J12" s="272">
        <v>0.5</v>
      </c>
      <c r="K12" s="272">
        <v>1.0</v>
      </c>
      <c r="L12" s="272">
        <v>1.5</v>
      </c>
      <c r="M12" s="273" t="s">
        <v>503</v>
      </c>
      <c r="N12" s="274" t="s">
        <v>585</v>
      </c>
      <c r="O12" s="275"/>
      <c r="P12" s="276"/>
      <c r="Q12" s="277"/>
      <c r="R12" s="277"/>
      <c r="S12" s="277"/>
      <c r="T12" s="277"/>
      <c r="U12" s="277"/>
      <c r="V12" s="277"/>
      <c r="W12" s="277"/>
      <c r="X12" s="277"/>
      <c r="Y12" s="277"/>
      <c r="Z12" s="277"/>
      <c r="AA12" s="277"/>
    </row>
    <row r="13">
      <c r="A13" s="10"/>
      <c r="B13" s="11"/>
      <c r="C13" s="78" t="s">
        <v>53</v>
      </c>
      <c r="D13" s="284" t="s">
        <v>560</v>
      </c>
      <c r="G13" s="116" t="s">
        <v>59</v>
      </c>
      <c r="H13" s="116" t="s">
        <v>59</v>
      </c>
      <c r="I13" s="116" t="s">
        <v>59</v>
      </c>
      <c r="J13" s="116" t="s">
        <v>59</v>
      </c>
      <c r="K13" s="116" t="s">
        <v>59</v>
      </c>
      <c r="L13" s="116" t="s">
        <v>59</v>
      </c>
      <c r="M13" s="116" t="s">
        <v>59</v>
      </c>
      <c r="N13" s="286" t="s">
        <v>59</v>
      </c>
      <c r="P13" s="285"/>
      <c r="Q13" s="285"/>
      <c r="R13" s="285"/>
      <c r="S13" s="285"/>
      <c r="T13" s="285"/>
      <c r="U13" s="285"/>
      <c r="V13" s="285"/>
      <c r="W13" s="285"/>
      <c r="X13" s="285"/>
      <c r="Y13" s="285"/>
      <c r="Z13" s="285"/>
      <c r="AA13" s="285"/>
    </row>
    <row r="14">
      <c r="A14" s="10"/>
      <c r="B14" s="11"/>
      <c r="C14" s="281"/>
      <c r="D14" s="282"/>
      <c r="E14" s="282"/>
      <c r="F14" s="282"/>
      <c r="G14" s="272">
        <v>0.2</v>
      </c>
      <c r="H14" s="272">
        <v>0.3</v>
      </c>
      <c r="I14" s="272">
        <v>0.4</v>
      </c>
      <c r="J14" s="272">
        <v>0.5</v>
      </c>
      <c r="K14" s="272">
        <v>0.75</v>
      </c>
      <c r="L14" s="287">
        <v>1.0</v>
      </c>
      <c r="M14" s="287">
        <v>1.5</v>
      </c>
      <c r="N14" s="273" t="s">
        <v>503</v>
      </c>
      <c r="O14" s="274" t="s">
        <v>585</v>
      </c>
      <c r="P14" s="275"/>
      <c r="Q14" s="277"/>
      <c r="R14" s="277"/>
      <c r="S14" s="277"/>
      <c r="T14" s="277"/>
      <c r="U14" s="277"/>
      <c r="V14" s="277"/>
      <c r="W14" s="277"/>
      <c r="X14" s="277"/>
      <c r="Y14" s="277"/>
      <c r="Z14" s="277"/>
      <c r="AA14" s="277"/>
    </row>
    <row r="15">
      <c r="A15" s="10"/>
      <c r="B15" s="11"/>
      <c r="C15" s="78" t="s">
        <v>65</v>
      </c>
      <c r="D15" s="284" t="s">
        <v>586</v>
      </c>
      <c r="G15" s="285">
        <v>6.510672209E9</v>
      </c>
      <c r="H15" s="285">
        <v>2.23809446E8</v>
      </c>
      <c r="I15" s="285">
        <v>3.751699466E9</v>
      </c>
      <c r="J15" s="285" t="s">
        <v>59</v>
      </c>
      <c r="K15" s="285" t="s">
        <v>59</v>
      </c>
      <c r="L15" s="285" t="s">
        <v>59</v>
      </c>
      <c r="M15" s="285">
        <v>8680109.0</v>
      </c>
      <c r="N15" s="285" t="s">
        <v>59</v>
      </c>
      <c r="O15" s="286" t="s">
        <v>587</v>
      </c>
      <c r="Q15" s="285"/>
      <c r="R15" s="285"/>
      <c r="S15" s="285"/>
      <c r="T15" s="285"/>
      <c r="U15" s="285"/>
      <c r="V15" s="285"/>
      <c r="W15" s="285"/>
      <c r="X15" s="285"/>
      <c r="Y15" s="285"/>
      <c r="Z15" s="285"/>
      <c r="AA15" s="285"/>
    </row>
    <row r="16">
      <c r="A16" s="10"/>
      <c r="B16" s="11"/>
      <c r="C16" s="288"/>
      <c r="D16" s="282"/>
      <c r="E16" s="282"/>
      <c r="F16" s="282"/>
      <c r="G16" s="272">
        <v>0.1</v>
      </c>
      <c r="H16" s="272">
        <v>0.15</v>
      </c>
      <c r="I16" s="272">
        <v>0.2</v>
      </c>
      <c r="J16" s="272">
        <v>0.25</v>
      </c>
      <c r="K16" s="272">
        <v>0.35</v>
      </c>
      <c r="L16" s="287">
        <v>0.5</v>
      </c>
      <c r="M16" s="287">
        <v>1.0</v>
      </c>
      <c r="N16" s="273" t="s">
        <v>503</v>
      </c>
      <c r="O16" s="274" t="s">
        <v>585</v>
      </c>
      <c r="P16" s="275"/>
      <c r="Q16" s="277"/>
      <c r="R16" s="277"/>
      <c r="S16" s="277"/>
      <c r="T16" s="277"/>
      <c r="U16" s="277"/>
      <c r="V16" s="277"/>
      <c r="W16" s="277"/>
      <c r="X16" s="277"/>
      <c r="Y16" s="277"/>
      <c r="Z16" s="277"/>
      <c r="AA16" s="277"/>
    </row>
    <row r="17">
      <c r="A17" s="10"/>
      <c r="B17" s="11"/>
      <c r="C17" s="78" t="s">
        <v>70</v>
      </c>
      <c r="D17" s="284" t="s">
        <v>562</v>
      </c>
      <c r="G17" s="116" t="s">
        <v>59</v>
      </c>
      <c r="H17" s="116" t="s">
        <v>59</v>
      </c>
      <c r="I17" s="116" t="s">
        <v>59</v>
      </c>
      <c r="J17" s="116" t="s">
        <v>59</v>
      </c>
      <c r="K17" s="116" t="s">
        <v>59</v>
      </c>
      <c r="L17" s="116" t="s">
        <v>59</v>
      </c>
      <c r="M17" s="116" t="s">
        <v>59</v>
      </c>
      <c r="N17" s="116" t="s">
        <v>59</v>
      </c>
      <c r="O17" s="286" t="s">
        <v>59</v>
      </c>
      <c r="Q17" s="285"/>
      <c r="R17" s="285"/>
      <c r="S17" s="285"/>
      <c r="T17" s="285"/>
      <c r="U17" s="285"/>
      <c r="V17" s="285"/>
      <c r="W17" s="285"/>
      <c r="X17" s="285"/>
      <c r="Y17" s="285"/>
      <c r="Z17" s="285"/>
      <c r="AA17" s="285"/>
    </row>
    <row r="18">
      <c r="A18" s="10"/>
      <c r="B18" s="11"/>
      <c r="C18" s="281"/>
      <c r="D18" s="282"/>
      <c r="E18" s="282"/>
      <c r="F18" s="282"/>
      <c r="G18" s="272">
        <v>0.2</v>
      </c>
      <c r="H18" s="272">
        <v>0.5</v>
      </c>
      <c r="I18" s="272">
        <v>0.65</v>
      </c>
      <c r="J18" s="272">
        <v>0.75</v>
      </c>
      <c r="K18" s="272">
        <v>0.8</v>
      </c>
      <c r="L18" s="287">
        <v>0.85</v>
      </c>
      <c r="M18" s="287">
        <v>1.0</v>
      </c>
      <c r="N18" s="273">
        <v>130.0</v>
      </c>
      <c r="O18" s="274">
        <v>150.0</v>
      </c>
      <c r="P18" s="273" t="s">
        <v>503</v>
      </c>
      <c r="Q18" s="274" t="s">
        <v>585</v>
      </c>
      <c r="R18" s="275"/>
      <c r="S18" s="277"/>
      <c r="T18" s="277"/>
      <c r="U18" s="277"/>
      <c r="V18" s="277"/>
      <c r="W18" s="277"/>
      <c r="X18" s="277"/>
      <c r="Y18" s="277"/>
      <c r="Z18" s="277"/>
      <c r="AA18" s="277"/>
    </row>
    <row r="19">
      <c r="A19" s="10"/>
      <c r="B19" s="11"/>
      <c r="C19" s="78" t="s">
        <v>74</v>
      </c>
      <c r="D19" s="284" t="s">
        <v>563</v>
      </c>
      <c r="G19" s="116" t="s">
        <v>59</v>
      </c>
      <c r="H19" s="116" t="s">
        <v>59</v>
      </c>
      <c r="I19" s="116">
        <v>9.796803E8</v>
      </c>
      <c r="J19" s="116" t="s">
        <v>59</v>
      </c>
      <c r="K19" s="116" t="s">
        <v>59</v>
      </c>
      <c r="L19" s="116" t="s">
        <v>59</v>
      </c>
      <c r="M19" s="116">
        <v>2.6801166E7</v>
      </c>
      <c r="N19" s="116" t="s">
        <v>59</v>
      </c>
      <c r="O19" s="116" t="s">
        <v>59</v>
      </c>
      <c r="P19" s="116" t="s">
        <v>59</v>
      </c>
      <c r="Q19" s="286" t="s">
        <v>588</v>
      </c>
      <c r="S19" s="285"/>
      <c r="T19" s="285"/>
      <c r="U19" s="285"/>
      <c r="V19" s="285"/>
      <c r="W19" s="285"/>
      <c r="X19" s="285"/>
      <c r="Y19" s="285"/>
      <c r="Z19" s="285"/>
      <c r="AA19" s="285"/>
    </row>
    <row r="20">
      <c r="A20" s="10"/>
      <c r="B20" s="11"/>
      <c r="C20" s="78" t="s">
        <v>142</v>
      </c>
      <c r="E20" s="86" t="s">
        <v>589</v>
      </c>
      <c r="F20" s="265"/>
      <c r="G20" s="116" t="s">
        <v>59</v>
      </c>
      <c r="H20" s="116" t="s">
        <v>59</v>
      </c>
      <c r="I20" s="116" t="s">
        <v>59</v>
      </c>
      <c r="J20" s="116" t="s">
        <v>59</v>
      </c>
      <c r="K20" s="116" t="s">
        <v>59</v>
      </c>
      <c r="L20" s="116" t="s">
        <v>59</v>
      </c>
      <c r="M20" s="116" t="s">
        <v>59</v>
      </c>
      <c r="N20" s="116" t="s">
        <v>59</v>
      </c>
      <c r="O20" s="116" t="s">
        <v>59</v>
      </c>
      <c r="P20" s="116" t="s">
        <v>59</v>
      </c>
      <c r="Q20" s="116" t="s">
        <v>59</v>
      </c>
      <c r="S20" s="285"/>
      <c r="T20" s="285"/>
      <c r="U20" s="285"/>
      <c r="V20" s="285"/>
      <c r="W20" s="285"/>
      <c r="X20" s="285"/>
      <c r="Y20" s="285"/>
      <c r="Z20" s="285"/>
      <c r="AA20" s="285"/>
    </row>
    <row r="21">
      <c r="A21" s="10"/>
      <c r="B21" s="11"/>
      <c r="C21" s="78" t="s">
        <v>547</v>
      </c>
      <c r="E21" s="86" t="s">
        <v>590</v>
      </c>
      <c r="F21" s="265"/>
      <c r="G21" s="116" t="s">
        <v>59</v>
      </c>
      <c r="H21" s="116" t="s">
        <v>59</v>
      </c>
      <c r="I21" s="116">
        <v>9.796803E8</v>
      </c>
      <c r="J21" s="116" t="s">
        <v>59</v>
      </c>
      <c r="K21" s="116" t="s">
        <v>59</v>
      </c>
      <c r="L21" s="116" t="s">
        <v>59</v>
      </c>
      <c r="M21" s="116">
        <v>2.6801166E7</v>
      </c>
      <c r="N21" s="116" t="s">
        <v>59</v>
      </c>
      <c r="O21" s="116" t="s">
        <v>59</v>
      </c>
      <c r="P21" s="116" t="s">
        <v>59</v>
      </c>
      <c r="Q21" s="116">
        <v>1.006481466E9</v>
      </c>
      <c r="S21" s="285"/>
      <c r="T21" s="285"/>
      <c r="U21" s="285"/>
      <c r="V21" s="285"/>
      <c r="W21" s="285"/>
      <c r="X21" s="285"/>
      <c r="Y21" s="285"/>
      <c r="Z21" s="285"/>
      <c r="AA21" s="285"/>
    </row>
    <row r="22">
      <c r="A22" s="10"/>
      <c r="B22" s="11"/>
      <c r="C22" s="103"/>
      <c r="D22" s="86"/>
      <c r="E22" s="86"/>
      <c r="F22" s="86"/>
      <c r="G22" s="285"/>
      <c r="H22" s="285"/>
      <c r="I22" s="285"/>
      <c r="J22" s="285"/>
      <c r="K22" s="285"/>
      <c r="L22" s="285"/>
      <c r="M22" s="285"/>
      <c r="N22" s="285"/>
      <c r="O22" s="285"/>
      <c r="P22" s="285"/>
      <c r="Q22" s="285"/>
      <c r="R22" s="285"/>
      <c r="S22" s="285"/>
      <c r="T22" s="285"/>
      <c r="U22" s="285"/>
      <c r="V22" s="285"/>
      <c r="W22" s="285"/>
      <c r="X22" s="285"/>
      <c r="Y22" s="285"/>
      <c r="Z22" s="285"/>
      <c r="AA22" s="285"/>
    </row>
    <row r="23">
      <c r="A23" s="10"/>
      <c r="B23" s="11"/>
      <c r="C23" s="282"/>
      <c r="D23" s="282"/>
      <c r="E23" s="282"/>
      <c r="F23" s="282"/>
      <c r="G23" s="272">
        <v>1.0</v>
      </c>
      <c r="H23" s="272">
        <v>1.5</v>
      </c>
      <c r="I23" s="272">
        <v>2.5</v>
      </c>
      <c r="J23" s="272">
        <v>4.0</v>
      </c>
      <c r="K23" s="273" t="s">
        <v>503</v>
      </c>
      <c r="L23" s="274" t="s">
        <v>585</v>
      </c>
      <c r="M23" s="275"/>
      <c r="N23" s="277"/>
      <c r="O23" s="277"/>
      <c r="P23" s="277"/>
      <c r="Q23" s="277"/>
      <c r="R23" s="277"/>
      <c r="S23" s="277"/>
      <c r="T23" s="277"/>
      <c r="U23" s="277"/>
      <c r="V23" s="277"/>
      <c r="W23" s="277"/>
      <c r="X23" s="277"/>
      <c r="Y23" s="277"/>
      <c r="Z23" s="277"/>
      <c r="AA23" s="277"/>
    </row>
    <row r="24">
      <c r="A24" s="10"/>
      <c r="B24" s="11"/>
      <c r="C24" s="78" t="s">
        <v>78</v>
      </c>
      <c r="D24" s="284" t="s">
        <v>568</v>
      </c>
      <c r="G24" s="289" t="s">
        <v>59</v>
      </c>
      <c r="H24" s="289" t="s">
        <v>59</v>
      </c>
      <c r="I24" s="289" t="s">
        <v>59</v>
      </c>
      <c r="J24" s="290">
        <v>3.51596374E8</v>
      </c>
      <c r="K24" s="290" t="s">
        <v>59</v>
      </c>
      <c r="L24" s="291">
        <v>3.51596374E8</v>
      </c>
      <c r="N24" s="292"/>
      <c r="O24" s="292"/>
      <c r="P24" s="292"/>
      <c r="Q24" s="292"/>
      <c r="R24" s="292"/>
      <c r="S24" s="292"/>
      <c r="T24" s="292"/>
      <c r="U24" s="292"/>
      <c r="V24" s="292"/>
      <c r="W24" s="292"/>
      <c r="X24" s="292"/>
      <c r="Y24" s="292"/>
      <c r="Z24" s="292"/>
      <c r="AA24" s="292"/>
    </row>
    <row r="25">
      <c r="A25" s="15"/>
      <c r="B25" s="15"/>
      <c r="C25" s="272"/>
      <c r="D25" s="272"/>
      <c r="E25" s="272"/>
      <c r="F25" s="272"/>
      <c r="G25" s="272">
        <v>0.45</v>
      </c>
      <c r="H25" s="272">
        <v>0.75</v>
      </c>
      <c r="I25" s="272">
        <v>1.0</v>
      </c>
      <c r="J25" s="273" t="s">
        <v>503</v>
      </c>
      <c r="K25" s="274" t="s">
        <v>585</v>
      </c>
      <c r="L25" s="275"/>
      <c r="M25" s="293"/>
      <c r="N25" s="277"/>
      <c r="O25" s="276"/>
      <c r="P25" s="276"/>
      <c r="Q25" s="276"/>
      <c r="R25" s="277"/>
      <c r="S25" s="277"/>
      <c r="T25" s="277"/>
      <c r="U25" s="277"/>
      <c r="V25" s="277"/>
      <c r="W25" s="277"/>
      <c r="X25" s="277"/>
      <c r="Y25" s="277"/>
      <c r="Z25" s="277"/>
      <c r="AA25" s="277"/>
    </row>
    <row r="26">
      <c r="A26" s="15"/>
      <c r="B26" s="15"/>
      <c r="C26" s="78" t="s">
        <v>83</v>
      </c>
      <c r="D26" s="284" t="s">
        <v>569</v>
      </c>
      <c r="G26" s="294" t="s">
        <v>591</v>
      </c>
      <c r="H26" s="295" t="s">
        <v>592</v>
      </c>
      <c r="I26" s="295" t="s">
        <v>59</v>
      </c>
      <c r="J26" s="295" t="s">
        <v>593</v>
      </c>
      <c r="K26" s="295" t="s">
        <v>594</v>
      </c>
      <c r="M26" s="17"/>
      <c r="N26" s="17"/>
      <c r="O26" s="17"/>
      <c r="P26" s="17"/>
      <c r="Q26" s="17"/>
      <c r="R26" s="17"/>
      <c r="S26" s="17"/>
      <c r="T26" s="17"/>
      <c r="U26" s="17"/>
      <c r="V26" s="17"/>
      <c r="W26" s="17"/>
      <c r="X26" s="17"/>
      <c r="Y26" s="17"/>
      <c r="Z26" s="17"/>
      <c r="AA26" s="17"/>
    </row>
    <row r="27">
      <c r="A27" s="15"/>
      <c r="B27" s="15"/>
      <c r="C27" s="273"/>
      <c r="D27" s="273"/>
      <c r="E27" s="273"/>
      <c r="F27" s="273"/>
      <c r="G27" s="273" t="s">
        <v>595</v>
      </c>
      <c r="H27" s="273" t="s">
        <v>596</v>
      </c>
      <c r="I27" s="273" t="s">
        <v>597</v>
      </c>
      <c r="J27" s="273" t="s">
        <v>598</v>
      </c>
      <c r="K27" s="273" t="s">
        <v>599</v>
      </c>
      <c r="L27" s="273" t="s">
        <v>600</v>
      </c>
      <c r="M27" s="273" t="s">
        <v>601</v>
      </c>
      <c r="N27" s="273" t="s">
        <v>602</v>
      </c>
      <c r="O27" s="273" t="s">
        <v>603</v>
      </c>
      <c r="P27" s="273" t="s">
        <v>604</v>
      </c>
      <c r="Q27" s="273" t="s">
        <v>605</v>
      </c>
      <c r="R27" s="273" t="s">
        <v>606</v>
      </c>
      <c r="S27" s="273" t="s">
        <v>607</v>
      </c>
      <c r="T27" s="273" t="s">
        <v>608</v>
      </c>
      <c r="U27" s="273" t="s">
        <v>609</v>
      </c>
      <c r="V27" s="273" t="s">
        <v>610</v>
      </c>
      <c r="W27" s="273" t="s">
        <v>611</v>
      </c>
      <c r="X27" s="273" t="s">
        <v>612</v>
      </c>
      <c r="Y27" s="273" t="s">
        <v>503</v>
      </c>
      <c r="Z27" s="274" t="s">
        <v>585</v>
      </c>
      <c r="AA27" s="275"/>
    </row>
    <row r="28">
      <c r="A28" s="15"/>
      <c r="B28" s="15"/>
      <c r="C28" s="78" t="s">
        <v>85</v>
      </c>
      <c r="D28" s="284" t="s">
        <v>570</v>
      </c>
      <c r="G28" s="296">
        <v>0.0</v>
      </c>
      <c r="H28" s="297">
        <v>0.0</v>
      </c>
      <c r="I28" s="297">
        <v>0.0</v>
      </c>
      <c r="J28" s="297">
        <v>0.0</v>
      </c>
      <c r="K28" s="297">
        <v>0.0</v>
      </c>
      <c r="L28" s="297">
        <v>0.0</v>
      </c>
      <c r="M28" s="297">
        <v>0.0</v>
      </c>
      <c r="N28" s="297">
        <v>0.0</v>
      </c>
      <c r="O28" s="297">
        <v>0.0</v>
      </c>
      <c r="P28" s="297">
        <v>0.0</v>
      </c>
      <c r="Q28" s="297">
        <v>0.0</v>
      </c>
      <c r="R28" s="297">
        <v>0.0</v>
      </c>
      <c r="S28" s="297">
        <v>0.0</v>
      </c>
      <c r="T28" s="297">
        <v>0.0</v>
      </c>
      <c r="U28" s="297">
        <v>0.0</v>
      </c>
      <c r="V28" s="297">
        <v>0.0</v>
      </c>
      <c r="W28" s="297">
        <v>0.0</v>
      </c>
      <c r="X28" s="297">
        <v>0.0</v>
      </c>
      <c r="Y28" s="297">
        <v>0.0</v>
      </c>
      <c r="Z28" s="297">
        <v>0.0</v>
      </c>
    </row>
    <row r="29">
      <c r="A29" s="15"/>
      <c r="B29" s="15"/>
      <c r="C29" s="78" t="s">
        <v>613</v>
      </c>
      <c r="E29" s="298" t="s">
        <v>614</v>
      </c>
      <c r="G29" s="296">
        <v>0.0</v>
      </c>
      <c r="H29" s="297">
        <v>0.0</v>
      </c>
      <c r="I29" s="297">
        <v>0.0</v>
      </c>
      <c r="J29" s="297">
        <v>0.0</v>
      </c>
      <c r="K29" s="299"/>
      <c r="L29" s="296">
        <v>0.0</v>
      </c>
      <c r="M29" s="299"/>
      <c r="N29" s="296">
        <v>0.0</v>
      </c>
      <c r="O29" s="299"/>
      <c r="P29" s="296">
        <v>0.0</v>
      </c>
      <c r="Q29" s="296">
        <v>0.0</v>
      </c>
      <c r="R29" s="296">
        <v>0.0</v>
      </c>
      <c r="S29" s="296">
        <v>0.0</v>
      </c>
      <c r="T29" s="299"/>
      <c r="U29" s="296">
        <v>0.0</v>
      </c>
      <c r="V29" s="299"/>
      <c r="W29" s="299"/>
      <c r="X29" s="296">
        <v>0.0</v>
      </c>
      <c r="Y29" s="296">
        <v>0.0</v>
      </c>
      <c r="Z29" s="297">
        <v>0.0</v>
      </c>
    </row>
    <row r="30">
      <c r="A30" s="15"/>
      <c r="B30" s="15"/>
      <c r="C30" s="78" t="s">
        <v>615</v>
      </c>
      <c r="F30" s="298" t="s">
        <v>616</v>
      </c>
      <c r="G30" s="296">
        <v>0.0</v>
      </c>
      <c r="H30" s="297">
        <v>0.0</v>
      </c>
      <c r="I30" s="297">
        <v>0.0</v>
      </c>
      <c r="J30" s="297">
        <v>0.0</v>
      </c>
      <c r="K30" s="299"/>
      <c r="L30" s="296">
        <v>0.0</v>
      </c>
      <c r="M30" s="299"/>
      <c r="N30" s="296">
        <v>0.0</v>
      </c>
      <c r="O30" s="299"/>
      <c r="P30" s="296">
        <v>0.0</v>
      </c>
      <c r="Q30" s="296">
        <v>0.0</v>
      </c>
      <c r="R30" s="296">
        <v>0.0</v>
      </c>
      <c r="S30" s="296">
        <v>0.0</v>
      </c>
      <c r="T30" s="299"/>
      <c r="U30" s="296">
        <v>0.0</v>
      </c>
      <c r="V30" s="299"/>
      <c r="W30" s="299"/>
      <c r="X30" s="296">
        <v>0.0</v>
      </c>
      <c r="Y30" s="296">
        <v>0.0</v>
      </c>
      <c r="Z30" s="297">
        <v>0.0</v>
      </c>
    </row>
    <row r="31">
      <c r="A31" s="15"/>
      <c r="B31" s="15"/>
      <c r="C31" s="78" t="s">
        <v>617</v>
      </c>
      <c r="F31" s="298" t="s">
        <v>618</v>
      </c>
      <c r="G31" s="296">
        <v>0.0</v>
      </c>
      <c r="H31" s="297">
        <v>0.0</v>
      </c>
      <c r="I31" s="297">
        <v>0.0</v>
      </c>
      <c r="J31" s="297">
        <v>0.0</v>
      </c>
      <c r="K31" s="299"/>
      <c r="L31" s="296">
        <v>0.0</v>
      </c>
      <c r="M31" s="299"/>
      <c r="N31" s="296">
        <v>0.0</v>
      </c>
      <c r="O31" s="299"/>
      <c r="P31" s="296">
        <v>0.0</v>
      </c>
      <c r="Q31" s="296">
        <v>0.0</v>
      </c>
      <c r="R31" s="296">
        <v>0.0</v>
      </c>
      <c r="S31" s="296">
        <v>0.0</v>
      </c>
      <c r="T31" s="299"/>
      <c r="U31" s="296">
        <v>0.0</v>
      </c>
      <c r="V31" s="299"/>
      <c r="W31" s="299"/>
      <c r="X31" s="296">
        <v>0.0</v>
      </c>
      <c r="Y31" s="296">
        <v>0.0</v>
      </c>
      <c r="Z31" s="297">
        <v>0.0</v>
      </c>
    </row>
    <row r="32">
      <c r="A32" s="15"/>
      <c r="B32" s="15"/>
      <c r="C32" s="78" t="s">
        <v>619</v>
      </c>
      <c r="D32" s="298"/>
      <c r="E32" s="298" t="s">
        <v>620</v>
      </c>
      <c r="G32" s="299"/>
      <c r="H32" s="299"/>
      <c r="I32" s="299"/>
      <c r="J32" s="296">
        <v>0.0</v>
      </c>
      <c r="K32" s="296">
        <v>0.0</v>
      </c>
      <c r="L32" s="299"/>
      <c r="M32" s="296">
        <v>0.0</v>
      </c>
      <c r="N32" s="299"/>
      <c r="O32" s="296">
        <v>0.0</v>
      </c>
      <c r="P32" s="299"/>
      <c r="Q32" s="299"/>
      <c r="R32" s="296">
        <v>0.0</v>
      </c>
      <c r="S32" s="299"/>
      <c r="T32" s="299"/>
      <c r="U32" s="299"/>
      <c r="V32" s="296">
        <v>0.0</v>
      </c>
      <c r="W32" s="299"/>
      <c r="X32" s="296">
        <v>0.0</v>
      </c>
      <c r="Y32" s="296">
        <v>0.0</v>
      </c>
      <c r="Z32" s="297">
        <v>0.0</v>
      </c>
    </row>
    <row r="33">
      <c r="A33" s="15"/>
      <c r="B33" s="15"/>
      <c r="C33" s="78" t="s">
        <v>621</v>
      </c>
      <c r="D33" s="15"/>
      <c r="E33" s="298" t="s">
        <v>622</v>
      </c>
      <c r="G33" s="296">
        <v>0.0</v>
      </c>
      <c r="H33" s="296">
        <v>0.0</v>
      </c>
      <c r="I33" s="299"/>
      <c r="J33" s="296">
        <v>0.0</v>
      </c>
      <c r="K33" s="299"/>
      <c r="L33" s="296">
        <v>0.0</v>
      </c>
      <c r="M33" s="299"/>
      <c r="N33" s="296">
        <v>0.0</v>
      </c>
      <c r="O33" s="296">
        <v>0.0</v>
      </c>
      <c r="P33" s="296">
        <v>0.0</v>
      </c>
      <c r="Q33" s="299"/>
      <c r="R33" s="296">
        <v>0.0</v>
      </c>
      <c r="S33" s="296">
        <v>0.0</v>
      </c>
      <c r="T33" s="299"/>
      <c r="U33" s="296">
        <v>0.0</v>
      </c>
      <c r="V33" s="299"/>
      <c r="W33" s="299"/>
      <c r="X33" s="296">
        <v>0.0</v>
      </c>
      <c r="Y33" s="296">
        <v>0.0</v>
      </c>
      <c r="Z33" s="297">
        <v>0.0</v>
      </c>
    </row>
    <row r="34">
      <c r="A34" s="15"/>
      <c r="B34" s="15"/>
      <c r="C34" s="227" t="s">
        <v>623</v>
      </c>
      <c r="D34" s="15"/>
      <c r="E34" s="15"/>
      <c r="F34" s="227" t="s">
        <v>616</v>
      </c>
      <c r="G34" s="296">
        <v>0.0</v>
      </c>
      <c r="H34" s="296">
        <v>0.0</v>
      </c>
      <c r="I34" s="299"/>
      <c r="J34" s="296">
        <v>0.0</v>
      </c>
      <c r="K34" s="299"/>
      <c r="L34" s="296">
        <v>0.0</v>
      </c>
      <c r="M34" s="299"/>
      <c r="N34" s="296">
        <v>0.0</v>
      </c>
      <c r="O34" s="296">
        <v>0.0</v>
      </c>
      <c r="P34" s="296">
        <v>0.0</v>
      </c>
      <c r="Q34" s="299"/>
      <c r="R34" s="296">
        <v>0.0</v>
      </c>
      <c r="S34" s="296">
        <v>0.0</v>
      </c>
      <c r="T34" s="299"/>
      <c r="U34" s="296">
        <v>0.0</v>
      </c>
      <c r="V34" s="299"/>
      <c r="W34" s="299"/>
      <c r="X34" s="296">
        <v>0.0</v>
      </c>
      <c r="Y34" s="296">
        <v>0.0</v>
      </c>
      <c r="Z34" s="297">
        <v>0.0</v>
      </c>
    </row>
    <row r="35">
      <c r="A35" s="15"/>
      <c r="B35" s="15"/>
      <c r="C35" s="227" t="s">
        <v>624</v>
      </c>
      <c r="D35" s="15"/>
      <c r="E35" s="15"/>
      <c r="F35" s="227" t="s">
        <v>618</v>
      </c>
      <c r="G35" s="296">
        <v>0.0</v>
      </c>
      <c r="H35" s="296">
        <v>0.0</v>
      </c>
      <c r="I35" s="299"/>
      <c r="J35" s="296">
        <v>0.0</v>
      </c>
      <c r="K35" s="299"/>
      <c r="L35" s="296">
        <v>0.0</v>
      </c>
      <c r="M35" s="299"/>
      <c r="N35" s="296">
        <v>0.0</v>
      </c>
      <c r="O35" s="296">
        <v>0.0</v>
      </c>
      <c r="P35" s="296">
        <v>0.0</v>
      </c>
      <c r="Q35" s="299"/>
      <c r="R35" s="296">
        <v>0.0</v>
      </c>
      <c r="S35" s="296">
        <v>0.0</v>
      </c>
      <c r="T35" s="299"/>
      <c r="U35" s="296">
        <v>0.0</v>
      </c>
      <c r="V35" s="299"/>
      <c r="W35" s="299"/>
      <c r="X35" s="296">
        <v>0.0</v>
      </c>
      <c r="Y35" s="296">
        <v>0.0</v>
      </c>
      <c r="Z35" s="297">
        <v>0.0</v>
      </c>
    </row>
    <row r="36">
      <c r="A36" s="15"/>
      <c r="B36" s="15"/>
      <c r="C36" s="78" t="s">
        <v>625</v>
      </c>
      <c r="D36" s="15"/>
      <c r="E36" s="298" t="s">
        <v>626</v>
      </c>
      <c r="G36" s="299"/>
      <c r="H36" s="299"/>
      <c r="I36" s="299"/>
      <c r="J36" s="299"/>
      <c r="K36" s="299"/>
      <c r="L36" s="299"/>
      <c r="M36" s="299"/>
      <c r="N36" s="299"/>
      <c r="O36" s="299"/>
      <c r="P36" s="299"/>
      <c r="Q36" s="296">
        <v>0.0</v>
      </c>
      <c r="R36" s="299"/>
      <c r="S36" s="299"/>
      <c r="T36" s="296">
        <v>0.0</v>
      </c>
      <c r="U36" s="299"/>
      <c r="V36" s="299"/>
      <c r="W36" s="296">
        <v>0.0</v>
      </c>
      <c r="X36" s="296">
        <v>0.0</v>
      </c>
      <c r="Y36" s="296">
        <v>0.0</v>
      </c>
      <c r="Z36" s="297">
        <v>0.0</v>
      </c>
    </row>
    <row r="37">
      <c r="A37" s="15"/>
      <c r="B37" s="300"/>
      <c r="C37" s="78" t="s">
        <v>627</v>
      </c>
      <c r="D37" s="300"/>
      <c r="E37" s="298" t="s">
        <v>580</v>
      </c>
      <c r="G37" s="299"/>
      <c r="H37" s="299"/>
      <c r="I37" s="299"/>
      <c r="J37" s="299"/>
      <c r="K37" s="299"/>
      <c r="L37" s="299"/>
      <c r="M37" s="299"/>
      <c r="N37" s="299"/>
      <c r="O37" s="299"/>
      <c r="P37" s="299"/>
      <c r="Q37" s="299"/>
      <c r="R37" s="299"/>
      <c r="S37" s="299"/>
      <c r="T37" s="299"/>
      <c r="U37" s="296">
        <v>0.0</v>
      </c>
      <c r="V37" s="299"/>
      <c r="W37" s="299"/>
      <c r="X37" s="296">
        <v>0.0</v>
      </c>
      <c r="Y37" s="296">
        <v>0.0</v>
      </c>
      <c r="Z37" s="297">
        <v>0.0</v>
      </c>
    </row>
    <row r="38">
      <c r="A38" s="15"/>
      <c r="B38" s="300"/>
      <c r="C38" s="274"/>
      <c r="D38" s="274"/>
      <c r="E38" s="274"/>
      <c r="F38" s="274"/>
      <c r="G38" s="274" t="s">
        <v>602</v>
      </c>
      <c r="H38" s="274" t="s">
        <v>609</v>
      </c>
      <c r="I38" s="274" t="s">
        <v>612</v>
      </c>
      <c r="J38" s="273" t="s">
        <v>503</v>
      </c>
      <c r="K38" s="274" t="s">
        <v>585</v>
      </c>
      <c r="L38" s="275"/>
      <c r="M38" s="277"/>
      <c r="N38" s="277"/>
      <c r="O38" s="277"/>
      <c r="P38" s="277"/>
      <c r="Q38" s="277"/>
      <c r="R38" s="277"/>
      <c r="S38" s="277"/>
      <c r="T38" s="277"/>
      <c r="U38" s="277"/>
      <c r="V38" s="277"/>
      <c r="W38" s="277"/>
      <c r="X38" s="277"/>
      <c r="Y38" s="277"/>
      <c r="Z38" s="277"/>
      <c r="AA38" s="277"/>
    </row>
    <row r="39">
      <c r="A39" s="15"/>
      <c r="B39" s="300"/>
      <c r="C39" s="227" t="s">
        <v>87</v>
      </c>
      <c r="D39" s="227" t="s">
        <v>581</v>
      </c>
      <c r="G39" s="296">
        <v>1.93925073933E9</v>
      </c>
      <c r="H39" s="297">
        <v>833407.17</v>
      </c>
      <c r="I39" s="297">
        <v>1.32661166E7</v>
      </c>
      <c r="J39" s="297">
        <v>0.0</v>
      </c>
      <c r="K39" s="297">
        <f>sum(G39:J39)</f>
        <v>1953350263</v>
      </c>
      <c r="M39" s="17"/>
      <c r="N39" s="17"/>
      <c r="O39" s="17"/>
      <c r="P39" s="17"/>
      <c r="Q39" s="17"/>
      <c r="R39" s="17"/>
      <c r="S39" s="17"/>
      <c r="T39" s="17"/>
      <c r="U39" s="17"/>
      <c r="V39" s="17"/>
      <c r="W39" s="17"/>
      <c r="X39" s="17"/>
      <c r="Y39" s="17"/>
      <c r="Z39" s="17"/>
      <c r="AA39" s="17"/>
    </row>
    <row r="40">
      <c r="A40" s="15"/>
      <c r="B40" s="15"/>
      <c r="C40" s="271"/>
      <c r="D40" s="271"/>
      <c r="E40" s="271"/>
      <c r="F40" s="271"/>
      <c r="G40" s="271">
        <v>0.0</v>
      </c>
      <c r="H40" s="272">
        <v>0.2</v>
      </c>
      <c r="I40" s="272">
        <v>1.0</v>
      </c>
      <c r="J40" s="272">
        <v>12.5</v>
      </c>
      <c r="K40" s="273" t="s">
        <v>503</v>
      </c>
      <c r="L40" s="274" t="s">
        <v>585</v>
      </c>
      <c r="M40" s="275"/>
      <c r="N40" s="277"/>
      <c r="O40" s="277"/>
      <c r="P40" s="277"/>
      <c r="Q40" s="277"/>
      <c r="R40" s="277"/>
      <c r="S40" s="277"/>
      <c r="T40" s="277"/>
      <c r="U40" s="277"/>
      <c r="V40" s="277"/>
      <c r="W40" s="277"/>
      <c r="X40" s="277"/>
      <c r="Y40" s="277"/>
      <c r="Z40" s="277"/>
      <c r="AA40" s="277"/>
    </row>
    <row r="41">
      <c r="A41" s="15"/>
      <c r="B41" s="15"/>
      <c r="C41" s="227" t="s">
        <v>89</v>
      </c>
      <c r="D41" s="227" t="s">
        <v>628</v>
      </c>
      <c r="G41" s="296">
        <v>2.35693546643E9</v>
      </c>
      <c r="H41" s="297">
        <v>0.0</v>
      </c>
      <c r="I41" s="297">
        <v>3.83972251839E9</v>
      </c>
      <c r="J41" s="297">
        <v>0.0</v>
      </c>
      <c r="K41" s="297">
        <v>1.0691164807E8</v>
      </c>
      <c r="L41" s="297">
        <f>sum(G41:K41)</f>
        <v>6303569633</v>
      </c>
      <c r="N41" s="17"/>
      <c r="O41" s="17"/>
      <c r="P41" s="17"/>
      <c r="Q41" s="17"/>
      <c r="R41" s="17"/>
      <c r="S41" s="17"/>
      <c r="T41" s="17"/>
      <c r="U41" s="17"/>
      <c r="V41" s="17"/>
      <c r="W41" s="17"/>
      <c r="X41" s="17"/>
      <c r="Y41" s="17"/>
      <c r="Z41" s="17"/>
      <c r="AA41" s="17"/>
    </row>
    <row r="42">
      <c r="A42" s="15"/>
      <c r="B42" s="15"/>
      <c r="C42" s="227"/>
      <c r="D42" s="227"/>
      <c r="E42" s="227"/>
      <c r="F42" s="227"/>
      <c r="G42" s="301"/>
      <c r="H42" s="302"/>
      <c r="I42" s="17"/>
      <c r="J42" s="17"/>
      <c r="K42" s="17"/>
      <c r="L42" s="17"/>
      <c r="M42" s="17"/>
      <c r="N42" s="17"/>
      <c r="O42" s="17"/>
      <c r="P42" s="17"/>
      <c r="Q42" s="17"/>
      <c r="R42" s="17"/>
      <c r="S42" s="17"/>
      <c r="T42" s="17"/>
      <c r="U42" s="17"/>
      <c r="V42" s="17"/>
      <c r="W42" s="17"/>
      <c r="X42" s="17"/>
      <c r="Y42" s="17"/>
      <c r="Z42" s="17"/>
      <c r="AA42" s="17"/>
    </row>
    <row r="43">
      <c r="A43" s="15"/>
      <c r="B43" s="15"/>
      <c r="G43" s="301"/>
      <c r="H43" s="302"/>
      <c r="I43" s="17"/>
      <c r="J43" s="17"/>
      <c r="K43" s="17"/>
      <c r="L43" s="17"/>
      <c r="M43" s="17"/>
      <c r="N43" s="17"/>
      <c r="O43" s="17"/>
      <c r="P43" s="17"/>
      <c r="Q43" s="17"/>
      <c r="R43" s="17"/>
      <c r="S43" s="17"/>
      <c r="T43" s="17"/>
      <c r="U43" s="17"/>
      <c r="V43" s="17"/>
      <c r="W43" s="17"/>
      <c r="X43" s="17"/>
      <c r="Y43" s="17"/>
      <c r="Z43" s="17"/>
      <c r="AA43" s="17"/>
    </row>
    <row r="44">
      <c r="A44" s="15"/>
      <c r="B44" s="15"/>
      <c r="C44" s="227"/>
      <c r="D44" s="227"/>
      <c r="E44" s="227"/>
      <c r="F44" s="227"/>
      <c r="G44" s="301"/>
      <c r="H44" s="302"/>
      <c r="I44" s="17"/>
      <c r="J44" s="17"/>
      <c r="K44" s="17"/>
      <c r="L44" s="17"/>
      <c r="M44" s="17"/>
      <c r="N44" s="17"/>
      <c r="O44" s="17"/>
      <c r="P44" s="17"/>
      <c r="Q44" s="17"/>
      <c r="R44" s="17"/>
      <c r="S44" s="17"/>
      <c r="T44" s="17"/>
      <c r="U44" s="17"/>
      <c r="V44" s="17"/>
      <c r="W44" s="17"/>
      <c r="X44" s="17"/>
      <c r="Y44" s="17"/>
      <c r="Z44" s="17"/>
      <c r="AA44" s="17"/>
    </row>
    <row r="45">
      <c r="A45" s="303"/>
      <c r="B45" s="303"/>
      <c r="C45" s="304" t="s">
        <v>629</v>
      </c>
      <c r="K45" s="305"/>
      <c r="L45" s="305"/>
      <c r="M45" s="305"/>
      <c r="N45" s="305"/>
      <c r="O45" s="305"/>
      <c r="P45" s="305"/>
      <c r="Q45" s="305"/>
      <c r="R45" s="305"/>
      <c r="S45" s="305"/>
      <c r="T45" s="305"/>
      <c r="U45" s="305"/>
      <c r="V45" s="305"/>
      <c r="W45" s="305"/>
      <c r="X45" s="305"/>
      <c r="Y45" s="305"/>
      <c r="Z45" s="305"/>
      <c r="AA45" s="305"/>
    </row>
    <row r="46" ht="7.5" customHeight="1">
      <c r="A46" s="306"/>
      <c r="B46" s="306"/>
      <c r="C46" s="307"/>
      <c r="D46" s="308"/>
      <c r="E46" s="308"/>
      <c r="F46" s="308"/>
      <c r="G46" s="309"/>
      <c r="H46" s="310"/>
      <c r="I46" s="311"/>
      <c r="J46" s="311"/>
      <c r="K46" s="312"/>
      <c r="L46" s="312"/>
      <c r="M46" s="312"/>
      <c r="N46" s="312"/>
      <c r="O46" s="312"/>
      <c r="P46" s="312"/>
      <c r="Q46" s="312"/>
      <c r="R46" s="312"/>
      <c r="S46" s="312"/>
      <c r="T46" s="312"/>
      <c r="U46" s="312"/>
      <c r="V46" s="312"/>
      <c r="W46" s="312"/>
      <c r="X46" s="312"/>
      <c r="Y46" s="312"/>
      <c r="Z46" s="312"/>
      <c r="AA46" s="312"/>
    </row>
    <row r="47">
      <c r="A47" s="306"/>
      <c r="B47" s="306"/>
      <c r="C47" s="307"/>
      <c r="D47" s="62" t="s">
        <v>584</v>
      </c>
      <c r="G47" s="309" t="s">
        <v>38</v>
      </c>
      <c r="H47" s="310" t="s">
        <v>39</v>
      </c>
      <c r="I47" s="311" t="s">
        <v>40</v>
      </c>
      <c r="J47" s="311" t="s">
        <v>41</v>
      </c>
      <c r="K47" s="312"/>
      <c r="L47" s="312"/>
      <c r="M47" s="312"/>
      <c r="N47" s="312"/>
      <c r="O47" s="312"/>
      <c r="P47" s="312"/>
      <c r="Q47" s="312"/>
      <c r="R47" s="312"/>
      <c r="S47" s="312"/>
      <c r="T47" s="312"/>
      <c r="U47" s="312"/>
      <c r="V47" s="312"/>
      <c r="W47" s="312"/>
      <c r="X47" s="312"/>
      <c r="Y47" s="312"/>
      <c r="Z47" s="312"/>
      <c r="AA47" s="312"/>
    </row>
    <row r="48">
      <c r="A48" s="306"/>
      <c r="B48" s="306"/>
      <c r="C48" s="307"/>
      <c r="G48" s="311" t="s">
        <v>630</v>
      </c>
      <c r="H48" s="311" t="s">
        <v>631</v>
      </c>
      <c r="I48" s="311" t="s">
        <v>632</v>
      </c>
      <c r="J48" s="311" t="s">
        <v>633</v>
      </c>
      <c r="K48" s="312"/>
      <c r="L48" s="312"/>
      <c r="M48" s="312"/>
      <c r="N48" s="312"/>
      <c r="O48" s="312"/>
      <c r="P48" s="312"/>
      <c r="Q48" s="312"/>
      <c r="R48" s="312"/>
      <c r="S48" s="312"/>
      <c r="T48" s="312"/>
      <c r="U48" s="312"/>
      <c r="V48" s="312"/>
      <c r="W48" s="312"/>
      <c r="X48" s="312"/>
      <c r="Y48" s="312"/>
      <c r="Z48" s="312"/>
      <c r="AA48" s="312"/>
    </row>
    <row r="49">
      <c r="A49" s="15"/>
      <c r="B49" s="15"/>
      <c r="C49" s="227" t="s">
        <v>45</v>
      </c>
      <c r="D49" s="313" t="s">
        <v>634</v>
      </c>
      <c r="G49" s="314">
        <v>1.77548628591E11</v>
      </c>
      <c r="H49" s="314">
        <v>0.0</v>
      </c>
      <c r="I49" s="315">
        <v>0.0</v>
      </c>
      <c r="J49" s="316">
        <f>G49+(H49*I49)</f>
        <v>177548628591</v>
      </c>
      <c r="K49" s="17"/>
      <c r="L49" s="17"/>
      <c r="M49" s="17"/>
      <c r="N49" s="17"/>
      <c r="O49" s="17"/>
      <c r="P49" s="17"/>
      <c r="Q49" s="17"/>
      <c r="R49" s="17"/>
      <c r="S49" s="17"/>
      <c r="T49" s="17"/>
      <c r="U49" s="17"/>
      <c r="V49" s="17"/>
      <c r="W49" s="17"/>
      <c r="X49" s="17"/>
      <c r="Y49" s="17"/>
      <c r="Z49" s="17"/>
      <c r="AA49" s="17"/>
    </row>
    <row r="50">
      <c r="A50" s="15"/>
      <c r="B50" s="15"/>
      <c r="C50" s="227" t="s">
        <v>49</v>
      </c>
      <c r="D50" s="313" t="s">
        <v>635</v>
      </c>
      <c r="G50" s="317">
        <v>6.019640122723E10</v>
      </c>
      <c r="H50" s="314">
        <v>9.380705187391E10</v>
      </c>
      <c r="I50" s="318">
        <v>0.10793935577</v>
      </c>
      <c r="J50" s="316">
        <v>7.02806730534E10</v>
      </c>
      <c r="K50" s="17"/>
      <c r="L50" s="17"/>
      <c r="M50" s="17"/>
      <c r="N50" s="17"/>
      <c r="O50" s="17"/>
      <c r="P50" s="17"/>
      <c r="Q50" s="17"/>
      <c r="R50" s="17"/>
      <c r="S50" s="17"/>
      <c r="T50" s="17"/>
      <c r="U50" s="17"/>
      <c r="V50" s="17"/>
      <c r="W50" s="17"/>
      <c r="X50" s="17"/>
      <c r="Y50" s="17"/>
      <c r="Z50" s="17"/>
      <c r="AA50" s="17"/>
    </row>
    <row r="51">
      <c r="A51" s="15"/>
      <c r="B51" s="15"/>
      <c r="C51" s="227" t="s">
        <v>53</v>
      </c>
      <c r="D51" s="313" t="s">
        <v>606</v>
      </c>
      <c r="G51" s="317">
        <v>8.4578624471E10</v>
      </c>
      <c r="H51" s="314">
        <v>5.063108549013E10</v>
      </c>
      <c r="I51" s="318">
        <v>0.1</v>
      </c>
      <c r="J51" s="319">
        <v>8.956859608656E10</v>
      </c>
      <c r="K51" s="17"/>
      <c r="L51" s="17"/>
      <c r="M51" s="17"/>
      <c r="N51" s="17"/>
      <c r="O51" s="17"/>
      <c r="P51" s="17"/>
      <c r="Q51" s="17"/>
      <c r="R51" s="17"/>
      <c r="S51" s="17"/>
      <c r="T51" s="17"/>
      <c r="U51" s="17"/>
      <c r="V51" s="17"/>
      <c r="W51" s="17"/>
      <c r="X51" s="17"/>
      <c r="Y51" s="17"/>
      <c r="Z51" s="17"/>
      <c r="AA51" s="17"/>
    </row>
    <row r="52">
      <c r="A52" s="15"/>
      <c r="B52" s="15"/>
      <c r="C52" s="227" t="s">
        <v>65</v>
      </c>
      <c r="D52" s="313" t="s">
        <v>636</v>
      </c>
      <c r="G52" s="314">
        <v>0.0</v>
      </c>
      <c r="H52" s="319">
        <v>0.0</v>
      </c>
      <c r="I52" s="318">
        <v>0.0</v>
      </c>
      <c r="J52" s="316">
        <f t="shared" ref="J52:J58" si="1">G52+(H52*I52)</f>
        <v>0</v>
      </c>
      <c r="K52" s="17"/>
      <c r="L52" s="17"/>
      <c r="M52" s="17"/>
      <c r="N52" s="17"/>
      <c r="O52" s="17"/>
      <c r="P52" s="17"/>
      <c r="Q52" s="17"/>
      <c r="R52" s="17"/>
      <c r="S52" s="17"/>
      <c r="T52" s="17"/>
      <c r="U52" s="17"/>
      <c r="V52" s="17"/>
      <c r="W52" s="17"/>
      <c r="X52" s="17"/>
      <c r="Y52" s="17"/>
      <c r="Z52" s="17"/>
      <c r="AA52" s="17"/>
    </row>
    <row r="53">
      <c r="A53" s="15"/>
      <c r="B53" s="15"/>
      <c r="C53" s="227" t="s">
        <v>70</v>
      </c>
      <c r="D53" s="313" t="s">
        <v>637</v>
      </c>
      <c r="G53" s="314">
        <v>1.5173614761E10</v>
      </c>
      <c r="H53" s="319">
        <v>1.60528102906E9</v>
      </c>
      <c r="I53" s="318">
        <v>1.0</v>
      </c>
      <c r="J53" s="316">
        <f t="shared" si="1"/>
        <v>16778895790</v>
      </c>
      <c r="K53" s="17"/>
      <c r="L53" s="17"/>
      <c r="M53" s="17"/>
      <c r="N53" s="17"/>
      <c r="O53" s="17"/>
      <c r="P53" s="17"/>
      <c r="Q53" s="17"/>
      <c r="R53" s="17"/>
      <c r="S53" s="17"/>
      <c r="T53" s="17"/>
      <c r="U53" s="17"/>
      <c r="V53" s="17"/>
      <c r="W53" s="17"/>
      <c r="X53" s="17"/>
      <c r="Y53" s="17"/>
      <c r="Z53" s="17"/>
      <c r="AA53" s="17"/>
    </row>
    <row r="54">
      <c r="A54" s="15"/>
      <c r="B54" s="15"/>
      <c r="C54" s="227" t="s">
        <v>74</v>
      </c>
      <c r="D54" s="313" t="s">
        <v>638</v>
      </c>
      <c r="G54" s="314">
        <v>0.0</v>
      </c>
      <c r="H54" s="319">
        <v>0.0</v>
      </c>
      <c r="I54" s="315">
        <v>0.0</v>
      </c>
      <c r="J54" s="316">
        <f t="shared" si="1"/>
        <v>0</v>
      </c>
      <c r="K54" s="17"/>
      <c r="L54" s="17"/>
      <c r="M54" s="17"/>
      <c r="N54" s="17"/>
      <c r="O54" s="17"/>
      <c r="P54" s="17"/>
      <c r="Q54" s="17"/>
      <c r="R54" s="17"/>
      <c r="S54" s="17"/>
      <c r="T54" s="17"/>
      <c r="U54" s="17"/>
      <c r="V54" s="17"/>
      <c r="W54" s="17"/>
      <c r="X54" s="17"/>
      <c r="Y54" s="17"/>
      <c r="Z54" s="17"/>
      <c r="AA54" s="17"/>
    </row>
    <row r="55">
      <c r="A55" s="15"/>
      <c r="B55" s="15"/>
      <c r="C55" s="227" t="s">
        <v>78</v>
      </c>
      <c r="D55" s="313" t="s">
        <v>612</v>
      </c>
      <c r="G55" s="314">
        <v>1.28857874E8</v>
      </c>
      <c r="H55" s="319">
        <v>0.0</v>
      </c>
      <c r="I55" s="315">
        <v>0.0</v>
      </c>
      <c r="J55" s="316">
        <f t="shared" si="1"/>
        <v>128857874</v>
      </c>
      <c r="K55" s="17"/>
      <c r="L55" s="17"/>
      <c r="M55" s="17"/>
      <c r="N55" s="17"/>
      <c r="O55" s="17"/>
      <c r="P55" s="17"/>
      <c r="Q55" s="17"/>
      <c r="R55" s="17"/>
      <c r="S55" s="17"/>
      <c r="T55" s="17"/>
      <c r="U55" s="17"/>
      <c r="V55" s="17"/>
      <c r="W55" s="17"/>
      <c r="X55" s="17"/>
      <c r="Y55" s="17"/>
      <c r="Z55" s="17"/>
      <c r="AA55" s="17"/>
    </row>
    <row r="56">
      <c r="A56" s="15"/>
      <c r="B56" s="15"/>
      <c r="C56" s="227" t="s">
        <v>83</v>
      </c>
      <c r="D56" s="313" t="s">
        <v>639</v>
      </c>
      <c r="G56" s="314">
        <v>0.0</v>
      </c>
      <c r="H56" s="319">
        <v>0.0</v>
      </c>
      <c r="I56" s="315">
        <v>0.0</v>
      </c>
      <c r="J56" s="316">
        <f t="shared" si="1"/>
        <v>0</v>
      </c>
      <c r="K56" s="17"/>
      <c r="L56" s="17"/>
      <c r="M56" s="17"/>
      <c r="N56" s="17"/>
      <c r="O56" s="17"/>
      <c r="P56" s="17"/>
      <c r="Q56" s="17"/>
      <c r="R56" s="17"/>
      <c r="S56" s="17"/>
      <c r="T56" s="17"/>
      <c r="U56" s="17"/>
      <c r="V56" s="17"/>
      <c r="W56" s="17"/>
      <c r="X56" s="17"/>
      <c r="Y56" s="17"/>
      <c r="Z56" s="17"/>
      <c r="AA56" s="17"/>
    </row>
    <row r="57">
      <c r="A57" s="15"/>
      <c r="B57" s="15"/>
      <c r="C57" s="227" t="s">
        <v>85</v>
      </c>
      <c r="D57" s="313" t="s">
        <v>640</v>
      </c>
      <c r="G57" s="314">
        <v>3.5159637361E8</v>
      </c>
      <c r="H57" s="319">
        <v>0.0</v>
      </c>
      <c r="I57" s="315">
        <v>0.0</v>
      </c>
      <c r="J57" s="316">
        <f t="shared" si="1"/>
        <v>351596373.6</v>
      </c>
      <c r="K57" s="17"/>
      <c r="L57" s="17"/>
      <c r="M57" s="17"/>
      <c r="N57" s="17"/>
      <c r="O57" s="17"/>
      <c r="P57" s="17"/>
      <c r="Q57" s="17"/>
      <c r="R57" s="17"/>
      <c r="S57" s="17"/>
      <c r="T57" s="17"/>
      <c r="U57" s="17"/>
      <c r="V57" s="17"/>
      <c r="W57" s="17"/>
      <c r="X57" s="17"/>
      <c r="Y57" s="17"/>
      <c r="Z57" s="17"/>
      <c r="AA57" s="17"/>
    </row>
    <row r="58">
      <c r="A58" s="15"/>
      <c r="B58" s="15"/>
      <c r="C58" s="227" t="s">
        <v>87</v>
      </c>
      <c r="D58" s="313" t="s">
        <v>641</v>
      </c>
      <c r="G58" s="314">
        <v>0.0</v>
      </c>
      <c r="H58" s="319">
        <v>0.0</v>
      </c>
      <c r="I58" s="315">
        <v>0.0</v>
      </c>
      <c r="J58" s="316">
        <f t="shared" si="1"/>
        <v>0</v>
      </c>
      <c r="K58" s="17"/>
      <c r="L58" s="17"/>
      <c r="M58" s="17"/>
      <c r="N58" s="17"/>
      <c r="O58" s="17"/>
      <c r="P58" s="17"/>
      <c r="Q58" s="17"/>
      <c r="R58" s="17"/>
      <c r="S58" s="17"/>
      <c r="T58" s="17"/>
      <c r="U58" s="17"/>
      <c r="V58" s="17"/>
      <c r="W58" s="17"/>
      <c r="X58" s="17"/>
      <c r="Y58" s="17"/>
      <c r="Z58" s="17"/>
      <c r="AA58" s="17"/>
    </row>
    <row r="59">
      <c r="A59" s="15"/>
      <c r="B59" s="15"/>
      <c r="C59" s="320" t="s">
        <v>89</v>
      </c>
      <c r="D59" s="321" t="s">
        <v>97</v>
      </c>
      <c r="E59" s="322"/>
      <c r="F59" s="322"/>
      <c r="G59" s="323">
        <f t="shared" ref="G59:H59" si="2">sum(G49:G58)</f>
        <v>337977723298</v>
      </c>
      <c r="H59" s="323">
        <f t="shared" si="2"/>
        <v>146043418393</v>
      </c>
      <c r="I59" s="323">
        <v>0.0</v>
      </c>
      <c r="J59" s="323">
        <f>sum(J49:J58)</f>
        <v>354657247769</v>
      </c>
      <c r="K59" s="17"/>
      <c r="L59" s="17"/>
      <c r="M59" s="17"/>
      <c r="N59" s="17"/>
      <c r="O59" s="17"/>
      <c r="P59" s="17"/>
      <c r="Q59" s="17"/>
      <c r="R59" s="17"/>
      <c r="S59" s="17"/>
      <c r="T59" s="17"/>
      <c r="U59" s="17"/>
      <c r="V59" s="17"/>
      <c r="W59" s="17"/>
      <c r="X59" s="17"/>
      <c r="Y59" s="17"/>
      <c r="Z59" s="17"/>
      <c r="AA59" s="17"/>
    </row>
    <row r="60">
      <c r="A60" s="15"/>
      <c r="B60" s="15"/>
      <c r="C60" s="324" t="s">
        <v>642</v>
      </c>
      <c r="D60" s="15"/>
      <c r="E60" s="15"/>
      <c r="F60" s="15"/>
      <c r="G60" s="301"/>
      <c r="H60" s="302"/>
      <c r="I60" s="17"/>
      <c r="J60" s="17"/>
      <c r="K60" s="17"/>
      <c r="L60" s="17"/>
      <c r="M60" s="17"/>
      <c r="N60" s="17"/>
      <c r="O60" s="17"/>
      <c r="P60" s="17"/>
      <c r="Q60" s="17"/>
      <c r="R60" s="17"/>
      <c r="S60" s="17"/>
      <c r="T60" s="17"/>
      <c r="U60" s="17"/>
      <c r="V60" s="17"/>
      <c r="W60" s="17"/>
      <c r="X60" s="17"/>
      <c r="Y60" s="17"/>
      <c r="Z60" s="17"/>
      <c r="AA60" s="17"/>
    </row>
    <row r="61">
      <c r="A61" s="15"/>
      <c r="B61" s="15"/>
      <c r="C61" s="227"/>
      <c r="D61" s="15"/>
      <c r="E61" s="15"/>
      <c r="F61" s="15"/>
      <c r="G61" s="301"/>
      <c r="H61" s="302"/>
      <c r="I61" s="17"/>
      <c r="J61" s="17"/>
      <c r="K61" s="17"/>
      <c r="L61" s="17"/>
      <c r="M61" s="17"/>
      <c r="N61" s="17"/>
      <c r="O61" s="17"/>
      <c r="P61" s="17"/>
      <c r="Q61" s="17"/>
      <c r="R61" s="17"/>
      <c r="S61" s="17"/>
      <c r="T61" s="17"/>
      <c r="U61" s="17"/>
      <c r="V61" s="17"/>
      <c r="W61" s="17"/>
      <c r="X61" s="17"/>
      <c r="Y61" s="17"/>
      <c r="Z61" s="17"/>
      <c r="AA61" s="17"/>
    </row>
    <row r="62">
      <c r="A62" s="15"/>
      <c r="B62" s="42"/>
      <c r="C62" s="42" t="s">
        <v>119</v>
      </c>
      <c r="D62" s="15"/>
      <c r="E62" s="15"/>
      <c r="F62" s="15"/>
      <c r="G62" s="280"/>
      <c r="H62" s="280"/>
      <c r="I62" s="280"/>
      <c r="J62" s="280"/>
      <c r="K62" s="280"/>
      <c r="L62" s="280"/>
      <c r="M62" s="280"/>
      <c r="N62" s="280"/>
      <c r="O62" s="280"/>
      <c r="P62" s="280"/>
      <c r="Q62" s="280"/>
      <c r="R62" s="280"/>
      <c r="S62" s="280"/>
      <c r="T62" s="280"/>
      <c r="U62" s="280"/>
      <c r="V62" s="280"/>
      <c r="W62" s="280"/>
      <c r="X62" s="280"/>
      <c r="Y62" s="280"/>
      <c r="Z62" s="280"/>
      <c r="AA62" s="280"/>
    </row>
    <row r="63">
      <c r="A63" s="15"/>
      <c r="B63" s="17"/>
      <c r="C63" s="83"/>
      <c r="D63" s="83"/>
      <c r="E63" s="83"/>
      <c r="F63" s="83"/>
      <c r="G63" s="83"/>
      <c r="H63" s="83"/>
      <c r="I63" s="83"/>
      <c r="J63" s="83"/>
      <c r="K63" s="83"/>
      <c r="L63" s="83"/>
      <c r="M63" s="83"/>
      <c r="N63" s="83"/>
      <c r="O63" s="83"/>
      <c r="P63" s="83"/>
      <c r="Q63" s="83"/>
      <c r="R63" s="83"/>
      <c r="S63" s="83"/>
      <c r="T63" s="83"/>
      <c r="U63" s="83"/>
      <c r="V63" s="83"/>
      <c r="W63" s="83"/>
      <c r="X63" s="83"/>
      <c r="Y63" s="83"/>
      <c r="Z63" s="83"/>
      <c r="AA63" s="90"/>
    </row>
    <row r="64">
      <c r="A64" s="20"/>
      <c r="B64" s="20"/>
      <c r="C64" s="19"/>
      <c r="D64" s="19"/>
      <c r="E64" s="19"/>
      <c r="F64" s="19"/>
      <c r="G64" s="19"/>
      <c r="H64" s="19"/>
      <c r="I64" s="19"/>
      <c r="J64" s="19"/>
      <c r="K64" s="19"/>
      <c r="L64" s="19"/>
      <c r="M64" s="19"/>
      <c r="N64" s="19"/>
      <c r="O64" s="19"/>
      <c r="P64" s="19"/>
      <c r="Q64" s="19"/>
      <c r="R64" s="19"/>
      <c r="S64" s="19"/>
      <c r="T64" s="19"/>
      <c r="U64" s="19"/>
      <c r="V64" s="19"/>
      <c r="W64" s="19"/>
      <c r="X64" s="19"/>
      <c r="Y64" s="19"/>
      <c r="Z64" s="19"/>
      <c r="AA64" s="20"/>
    </row>
    <row r="65">
      <c r="A65" s="15"/>
      <c r="B65" s="15"/>
      <c r="C65" s="19"/>
      <c r="D65" s="19"/>
      <c r="E65" s="19"/>
      <c r="F65" s="19"/>
      <c r="G65" s="19"/>
      <c r="H65" s="19"/>
      <c r="I65" s="19"/>
      <c r="J65" s="19"/>
      <c r="K65" s="19"/>
      <c r="L65" s="19"/>
      <c r="M65" s="19"/>
      <c r="N65" s="19"/>
      <c r="O65" s="19"/>
      <c r="P65" s="19"/>
      <c r="Q65" s="19"/>
      <c r="R65" s="19"/>
      <c r="S65" s="19"/>
      <c r="T65" s="19"/>
      <c r="U65" s="19"/>
      <c r="V65" s="19"/>
      <c r="W65" s="19"/>
      <c r="X65" s="19"/>
      <c r="Y65" s="19"/>
      <c r="Z65" s="19"/>
      <c r="AA65" s="15"/>
    </row>
    <row r="66">
      <c r="A66" s="15"/>
      <c r="B66" s="15"/>
      <c r="C66" s="15"/>
      <c r="D66" s="15"/>
      <c r="E66" s="15"/>
      <c r="F66" s="15"/>
      <c r="G66" s="16"/>
      <c r="H66" s="60"/>
      <c r="I66" s="15"/>
      <c r="J66" s="15"/>
      <c r="K66" s="15"/>
      <c r="L66" s="15"/>
      <c r="M66" s="15"/>
      <c r="N66" s="15"/>
      <c r="O66" s="15"/>
      <c r="P66" s="15"/>
      <c r="Q66" s="15"/>
      <c r="R66" s="15"/>
      <c r="S66" s="15"/>
      <c r="T66" s="15"/>
      <c r="U66" s="15"/>
      <c r="V66" s="15"/>
      <c r="W66" s="15"/>
      <c r="X66" s="15"/>
      <c r="Y66" s="15"/>
      <c r="Z66" s="15"/>
      <c r="AA66" s="15"/>
    </row>
  </sheetData>
  <mergeCells count="64">
    <mergeCell ref="D52:F52"/>
    <mergeCell ref="D53:F53"/>
    <mergeCell ref="D54:F54"/>
    <mergeCell ref="D55:F55"/>
    <mergeCell ref="D56:F56"/>
    <mergeCell ref="D57:F57"/>
    <mergeCell ref="D58:F58"/>
    <mergeCell ref="D59:F59"/>
    <mergeCell ref="D39:F39"/>
    <mergeCell ref="D41:F41"/>
    <mergeCell ref="C45:J45"/>
    <mergeCell ref="D47:F48"/>
    <mergeCell ref="D49:F49"/>
    <mergeCell ref="D50:F50"/>
    <mergeCell ref="D51:F51"/>
    <mergeCell ref="C5:I6"/>
    <mergeCell ref="G7:AA7"/>
    <mergeCell ref="M8:N8"/>
    <mergeCell ref="D9:F9"/>
    <mergeCell ref="M9:N9"/>
    <mergeCell ref="L10:M10"/>
    <mergeCell ref="D11:F11"/>
    <mergeCell ref="L11:M11"/>
    <mergeCell ref="N12:O12"/>
    <mergeCell ref="D13:F13"/>
    <mergeCell ref="N13:O13"/>
    <mergeCell ref="O14:P14"/>
    <mergeCell ref="O15:P15"/>
    <mergeCell ref="O16:P16"/>
    <mergeCell ref="O17:P17"/>
    <mergeCell ref="Q18:R18"/>
    <mergeCell ref="Q19:R19"/>
    <mergeCell ref="Q20:R20"/>
    <mergeCell ref="Q21:R21"/>
    <mergeCell ref="L23:M23"/>
    <mergeCell ref="L24:M24"/>
    <mergeCell ref="D15:F15"/>
    <mergeCell ref="D17:F17"/>
    <mergeCell ref="D19:F19"/>
    <mergeCell ref="D24:F24"/>
    <mergeCell ref="D26:F26"/>
    <mergeCell ref="D28:F28"/>
    <mergeCell ref="E29:F29"/>
    <mergeCell ref="Z32:AA32"/>
    <mergeCell ref="Z33:AA33"/>
    <mergeCell ref="Z34:AA34"/>
    <mergeCell ref="Z35:AA35"/>
    <mergeCell ref="Z36:AA36"/>
    <mergeCell ref="Z37:AA37"/>
    <mergeCell ref="K25:L25"/>
    <mergeCell ref="K26:L26"/>
    <mergeCell ref="Z27:AA27"/>
    <mergeCell ref="Z28:AA28"/>
    <mergeCell ref="Z29:AA29"/>
    <mergeCell ref="Z30:AA30"/>
    <mergeCell ref="Z31:AA31"/>
    <mergeCell ref="E32:F32"/>
    <mergeCell ref="E33:F33"/>
    <mergeCell ref="E36:F36"/>
    <mergeCell ref="E37:F37"/>
    <mergeCell ref="K38:L38"/>
    <mergeCell ref="K39:L39"/>
    <mergeCell ref="L40:M40"/>
    <mergeCell ref="L41:M41"/>
  </mergeCells>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3.75"/>
    <col customWidth="1" min="4" max="4" width="74.0"/>
    <col customWidth="1" min="5" max="5" width="14.0"/>
    <col customWidth="1" min="6" max="6" width="15.38"/>
    <col customWidth="1" min="7" max="9" width="15.75"/>
  </cols>
  <sheetData>
    <row r="1">
      <c r="A1" s="1"/>
      <c r="B1" s="1"/>
      <c r="C1" s="1"/>
      <c r="D1" s="1"/>
      <c r="E1" s="21"/>
      <c r="F1" s="22"/>
      <c r="G1" s="22"/>
      <c r="H1" s="22"/>
      <c r="I1" s="22"/>
    </row>
    <row r="2" ht="6.75" customHeight="1">
      <c r="A2" s="1"/>
      <c r="B2" s="2"/>
      <c r="C2" s="2"/>
      <c r="D2" s="2"/>
      <c r="E2" s="23"/>
      <c r="F2" s="24"/>
      <c r="G2" s="24"/>
      <c r="H2" s="24"/>
      <c r="I2" s="24"/>
    </row>
    <row r="3">
      <c r="A3" s="1"/>
      <c r="B3" s="2"/>
      <c r="C3" s="2"/>
      <c r="D3" s="2"/>
      <c r="E3" s="23"/>
      <c r="F3" s="24"/>
      <c r="G3" s="24"/>
      <c r="H3" s="24"/>
      <c r="I3" s="24"/>
    </row>
    <row r="4">
      <c r="A4" s="1"/>
      <c r="B4" s="2"/>
      <c r="C4" s="2"/>
      <c r="D4" s="2"/>
      <c r="E4" s="23"/>
      <c r="F4" s="24"/>
      <c r="G4" s="24"/>
      <c r="H4" s="250"/>
      <c r="I4" s="26">
        <v>46022.0</v>
      </c>
    </row>
    <row r="5">
      <c r="A5" s="3"/>
      <c r="B5" s="4"/>
      <c r="C5" s="25" t="s">
        <v>643</v>
      </c>
      <c r="E5" s="23"/>
      <c r="F5" s="24"/>
      <c r="G5" s="24"/>
      <c r="H5" s="24"/>
      <c r="I5" s="24"/>
    </row>
    <row r="6">
      <c r="A6" s="1"/>
      <c r="B6" s="2"/>
      <c r="E6" s="23" t="s">
        <v>38</v>
      </c>
      <c r="F6" s="24" t="s">
        <v>39</v>
      </c>
      <c r="G6" s="24" t="s">
        <v>40</v>
      </c>
      <c r="H6" s="63" t="s">
        <v>41</v>
      </c>
      <c r="I6" s="63" t="s">
        <v>150</v>
      </c>
    </row>
    <row r="7">
      <c r="A7" s="6"/>
      <c r="B7" s="7"/>
      <c r="C7" s="8" t="s">
        <v>43</v>
      </c>
      <c r="D7" s="9"/>
      <c r="E7" s="156" t="s">
        <v>644</v>
      </c>
      <c r="F7" s="158" t="s">
        <v>645</v>
      </c>
      <c r="G7" s="158" t="s">
        <v>646</v>
      </c>
      <c r="H7" s="158" t="s">
        <v>647</v>
      </c>
      <c r="I7" s="159" t="s">
        <v>121</v>
      </c>
    </row>
    <row r="8">
      <c r="A8" s="10"/>
      <c r="B8" s="11"/>
      <c r="C8" s="78" t="s">
        <v>45</v>
      </c>
      <c r="D8" s="54" t="s">
        <v>648</v>
      </c>
      <c r="E8" s="325" t="s">
        <v>59</v>
      </c>
      <c r="F8" s="325" t="s">
        <v>59</v>
      </c>
      <c r="G8" s="325">
        <v>1.4</v>
      </c>
      <c r="H8" s="325" t="s">
        <v>59</v>
      </c>
      <c r="I8" s="325" t="s">
        <v>59</v>
      </c>
    </row>
    <row r="9">
      <c r="A9" s="10"/>
      <c r="B9" s="11"/>
      <c r="C9" s="78" t="s">
        <v>649</v>
      </c>
      <c r="D9" s="86" t="s">
        <v>650</v>
      </c>
      <c r="E9" s="325">
        <v>50864.0</v>
      </c>
      <c r="F9" s="325">
        <v>1.384786E7</v>
      </c>
      <c r="G9" s="326"/>
      <c r="H9" s="325">
        <v>5645208.0</v>
      </c>
      <c r="I9" s="325">
        <v>1723276.0</v>
      </c>
    </row>
    <row r="10">
      <c r="A10" s="10"/>
      <c r="B10" s="11"/>
      <c r="C10" s="78" t="s">
        <v>53</v>
      </c>
      <c r="D10" s="86" t="s">
        <v>651</v>
      </c>
      <c r="E10" s="326"/>
      <c r="F10" s="326"/>
      <c r="G10" s="326"/>
      <c r="H10" s="325">
        <v>1.6745661E8</v>
      </c>
      <c r="I10" s="325">
        <v>4.8639048E7</v>
      </c>
    </row>
    <row r="11">
      <c r="A11" s="10"/>
      <c r="B11" s="11"/>
      <c r="C11" s="78" t="s">
        <v>65</v>
      </c>
      <c r="D11" s="86" t="s">
        <v>652</v>
      </c>
      <c r="E11" s="326"/>
      <c r="F11" s="326"/>
      <c r="G11" s="326"/>
      <c r="H11" s="325" t="s">
        <v>59</v>
      </c>
      <c r="I11" s="325" t="s">
        <v>59</v>
      </c>
    </row>
    <row r="12">
      <c r="A12" s="10"/>
      <c r="B12" s="11"/>
      <c r="C12" s="327" t="s">
        <v>74</v>
      </c>
      <c r="D12" s="255" t="s">
        <v>188</v>
      </c>
      <c r="E12" s="328"/>
      <c r="F12" s="328"/>
      <c r="G12" s="328"/>
      <c r="H12" s="328"/>
      <c r="I12" s="329">
        <v>5.0362324E7</v>
      </c>
    </row>
    <row r="13">
      <c r="A13" s="15"/>
      <c r="B13" s="15"/>
      <c r="C13" s="15"/>
      <c r="D13" s="15"/>
      <c r="E13" s="16"/>
      <c r="F13" s="60"/>
      <c r="G13" s="15"/>
      <c r="H13" s="15"/>
      <c r="I13" s="15"/>
    </row>
    <row r="14">
      <c r="A14" s="15"/>
      <c r="B14" s="42"/>
      <c r="C14" s="42" t="s">
        <v>119</v>
      </c>
      <c r="D14" s="15"/>
    </row>
    <row r="15">
      <c r="A15" s="15"/>
      <c r="B15" s="17"/>
      <c r="C15" s="83"/>
      <c r="D15" s="83"/>
      <c r="E15" s="83"/>
      <c r="F15" s="83"/>
      <c r="G15" s="170"/>
      <c r="H15" s="90"/>
      <c r="I15" s="90"/>
    </row>
    <row r="16">
      <c r="A16" s="20"/>
      <c r="B16" s="20"/>
      <c r="C16" s="19"/>
      <c r="D16" s="19"/>
      <c r="E16" s="19"/>
      <c r="F16" s="19"/>
      <c r="G16" s="20"/>
      <c r="H16" s="20"/>
      <c r="I16" s="20"/>
    </row>
    <row r="17">
      <c r="A17" s="15"/>
      <c r="B17" s="15"/>
      <c r="C17" s="19"/>
      <c r="D17" s="19"/>
      <c r="E17" s="19"/>
      <c r="F17" s="19"/>
      <c r="G17" s="15"/>
      <c r="H17" s="15"/>
      <c r="I17" s="15"/>
    </row>
    <row r="18">
      <c r="A18" s="15"/>
      <c r="B18" s="15"/>
      <c r="C18" s="15"/>
      <c r="D18" s="15"/>
      <c r="E18" s="16"/>
      <c r="F18" s="60"/>
      <c r="G18" s="15"/>
      <c r="H18" s="15"/>
      <c r="I18" s="15"/>
    </row>
  </sheetData>
  <mergeCells count="1">
    <mergeCell ref="C5:D6"/>
  </mergeCells>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60.88"/>
    <col customWidth="1" min="5" max="5" width="14.0"/>
    <col customWidth="1" min="6" max="6" width="15.38"/>
    <col customWidth="1" min="7" max="14" width="15.75"/>
  </cols>
  <sheetData>
    <row r="1">
      <c r="A1" s="1"/>
      <c r="B1" s="1"/>
      <c r="C1" s="1"/>
      <c r="D1" s="1"/>
      <c r="E1" s="21"/>
      <c r="F1" s="22"/>
      <c r="G1" s="22"/>
      <c r="H1" s="22"/>
      <c r="I1" s="22"/>
      <c r="J1" s="22"/>
      <c r="K1" s="22"/>
      <c r="L1" s="22"/>
      <c r="M1" s="22"/>
      <c r="N1" s="22"/>
    </row>
    <row r="2" ht="6.75" customHeight="1">
      <c r="A2" s="1"/>
      <c r="B2" s="2"/>
      <c r="C2" s="2"/>
      <c r="D2" s="2"/>
      <c r="E2" s="23"/>
      <c r="F2" s="24"/>
      <c r="G2" s="24"/>
      <c r="H2" s="24"/>
      <c r="I2" s="24"/>
      <c r="J2" s="24"/>
      <c r="K2" s="24"/>
      <c r="L2" s="24"/>
      <c r="M2" s="24"/>
      <c r="N2" s="24"/>
    </row>
    <row r="3">
      <c r="A3" s="1"/>
      <c r="B3" s="2"/>
      <c r="C3" s="2"/>
      <c r="D3" s="2"/>
      <c r="E3" s="23"/>
      <c r="F3" s="24"/>
      <c r="G3" s="24"/>
      <c r="H3" s="24"/>
      <c r="I3" s="24"/>
      <c r="J3" s="24"/>
      <c r="K3" s="24"/>
      <c r="L3" s="24"/>
      <c r="M3" s="24"/>
      <c r="N3" s="24"/>
    </row>
    <row r="4">
      <c r="A4" s="1"/>
      <c r="B4" s="2"/>
      <c r="C4" s="2"/>
      <c r="D4" s="2"/>
      <c r="E4" s="23"/>
      <c r="F4" s="24"/>
      <c r="G4" s="24"/>
      <c r="H4" s="24"/>
      <c r="I4" s="24"/>
      <c r="J4" s="24"/>
      <c r="K4" s="24"/>
      <c r="L4" s="24"/>
      <c r="M4" s="24"/>
      <c r="N4" s="26">
        <v>46022.0</v>
      </c>
    </row>
    <row r="5">
      <c r="A5" s="3"/>
      <c r="B5" s="4"/>
      <c r="C5" s="62" t="s">
        <v>653</v>
      </c>
      <c r="E5" s="23"/>
      <c r="F5" s="24"/>
      <c r="G5" s="24"/>
      <c r="H5" s="24"/>
      <c r="I5" s="24"/>
      <c r="J5" s="24"/>
      <c r="K5" s="24"/>
      <c r="L5" s="24"/>
      <c r="M5" s="24"/>
      <c r="N5" s="24"/>
    </row>
    <row r="6">
      <c r="A6" s="1"/>
      <c r="B6" s="2"/>
      <c r="E6" s="23"/>
      <c r="F6" s="24"/>
      <c r="G6" s="24"/>
      <c r="H6" s="63"/>
      <c r="I6" s="63"/>
      <c r="J6" s="63"/>
      <c r="K6" s="63"/>
      <c r="L6" s="63"/>
      <c r="M6" s="63"/>
      <c r="N6" s="63"/>
    </row>
    <row r="7">
      <c r="A7" s="6"/>
      <c r="B7" s="7"/>
      <c r="C7" s="8" t="s">
        <v>43</v>
      </c>
      <c r="D7" s="9"/>
      <c r="E7" s="23" t="s">
        <v>38</v>
      </c>
      <c r="F7" s="24" t="s">
        <v>39</v>
      </c>
      <c r="G7" s="24" t="s">
        <v>40</v>
      </c>
      <c r="H7" s="63" t="s">
        <v>41</v>
      </c>
      <c r="I7" s="63" t="s">
        <v>654</v>
      </c>
      <c r="J7" s="63" t="s">
        <v>655</v>
      </c>
      <c r="K7" s="63" t="s">
        <v>150</v>
      </c>
      <c r="L7" s="63" t="s">
        <v>151</v>
      </c>
      <c r="M7" s="63" t="s">
        <v>198</v>
      </c>
      <c r="N7" s="63" t="s">
        <v>199</v>
      </c>
    </row>
    <row r="8">
      <c r="A8" s="6"/>
      <c r="B8" s="7"/>
      <c r="C8" s="330" t="s">
        <v>656</v>
      </c>
      <c r="D8" s="9"/>
      <c r="E8" s="331">
        <v>0.0</v>
      </c>
      <c r="F8" s="332">
        <v>0.1</v>
      </c>
      <c r="G8" s="332">
        <v>0.2</v>
      </c>
      <c r="H8" s="332">
        <v>0.5</v>
      </c>
      <c r="I8" s="332">
        <v>0.65</v>
      </c>
      <c r="J8" s="332">
        <v>0.85</v>
      </c>
      <c r="K8" s="332">
        <v>1.0</v>
      </c>
      <c r="L8" s="332">
        <v>1.5</v>
      </c>
      <c r="M8" s="158" t="s">
        <v>503</v>
      </c>
      <c r="N8" s="159" t="s">
        <v>188</v>
      </c>
    </row>
    <row r="9">
      <c r="A9" s="10"/>
      <c r="B9" s="11"/>
      <c r="C9" s="78" t="s">
        <v>558</v>
      </c>
      <c r="E9" s="13" t="s">
        <v>59</v>
      </c>
      <c r="F9" s="13" t="s">
        <v>59</v>
      </c>
      <c r="G9" s="13" t="s">
        <v>59</v>
      </c>
      <c r="H9" s="13" t="s">
        <v>59</v>
      </c>
      <c r="I9" s="13" t="s">
        <v>59</v>
      </c>
      <c r="J9" s="13" t="s">
        <v>59</v>
      </c>
      <c r="K9" s="13" t="s">
        <v>59</v>
      </c>
      <c r="L9" s="13" t="s">
        <v>59</v>
      </c>
      <c r="M9" s="13" t="s">
        <v>59</v>
      </c>
      <c r="N9" s="13" t="s">
        <v>59</v>
      </c>
    </row>
    <row r="10">
      <c r="A10" s="10"/>
      <c r="B10" s="11"/>
      <c r="C10" s="78" t="s">
        <v>559</v>
      </c>
      <c r="E10" s="13" t="s">
        <v>59</v>
      </c>
      <c r="F10" s="13" t="s">
        <v>59</v>
      </c>
      <c r="G10" s="13" t="s">
        <v>59</v>
      </c>
      <c r="H10" s="13" t="s">
        <v>59</v>
      </c>
      <c r="I10" s="13" t="s">
        <v>59</v>
      </c>
      <c r="J10" s="13" t="s">
        <v>59</v>
      </c>
      <c r="K10" s="13" t="s">
        <v>59</v>
      </c>
      <c r="L10" s="13" t="s">
        <v>59</v>
      </c>
      <c r="M10" s="13" t="s">
        <v>59</v>
      </c>
      <c r="N10" s="13" t="s">
        <v>59</v>
      </c>
    </row>
    <row r="11">
      <c r="A11" s="10"/>
      <c r="B11" s="11"/>
      <c r="C11" s="78" t="s">
        <v>560</v>
      </c>
      <c r="E11" s="13" t="s">
        <v>59</v>
      </c>
      <c r="F11" s="13" t="s">
        <v>59</v>
      </c>
      <c r="G11" s="13" t="s">
        <v>59</v>
      </c>
      <c r="H11" s="13" t="s">
        <v>59</v>
      </c>
      <c r="I11" s="13" t="s">
        <v>59</v>
      </c>
      <c r="J11" s="13" t="s">
        <v>59</v>
      </c>
      <c r="K11" s="13" t="s">
        <v>59</v>
      </c>
      <c r="L11" s="13" t="s">
        <v>59</v>
      </c>
      <c r="M11" s="13" t="s">
        <v>59</v>
      </c>
      <c r="N11" s="13" t="s">
        <v>59</v>
      </c>
    </row>
    <row r="12">
      <c r="A12" s="10"/>
      <c r="B12" s="11"/>
      <c r="C12" s="78" t="s">
        <v>561</v>
      </c>
      <c r="E12" s="13" t="s">
        <v>59</v>
      </c>
      <c r="F12" s="13" t="s">
        <v>59</v>
      </c>
      <c r="G12" s="13" t="s">
        <v>59</v>
      </c>
      <c r="H12" s="13" t="s">
        <v>59</v>
      </c>
      <c r="I12" s="13" t="s">
        <v>59</v>
      </c>
      <c r="J12" s="13" t="s">
        <v>59</v>
      </c>
      <c r="K12" s="13" t="s">
        <v>59</v>
      </c>
      <c r="L12" s="13" t="s">
        <v>59</v>
      </c>
      <c r="M12" s="13">
        <v>5619496.0</v>
      </c>
      <c r="N12" s="13">
        <v>5619496.0</v>
      </c>
    </row>
    <row r="13">
      <c r="A13" s="10"/>
      <c r="B13" s="11"/>
      <c r="C13" s="78" t="s">
        <v>657</v>
      </c>
      <c r="E13" s="13" t="s">
        <v>59</v>
      </c>
      <c r="F13" s="13" t="s">
        <v>59</v>
      </c>
      <c r="G13" s="13" t="s">
        <v>59</v>
      </c>
      <c r="H13" s="13" t="s">
        <v>59</v>
      </c>
      <c r="I13" s="13" t="s">
        <v>59</v>
      </c>
      <c r="J13" s="13" t="s">
        <v>59</v>
      </c>
      <c r="K13" s="13">
        <v>25712.0</v>
      </c>
      <c r="L13" s="13" t="s">
        <v>59</v>
      </c>
      <c r="M13" s="13" t="s">
        <v>59</v>
      </c>
      <c r="N13" s="13">
        <v>25712.0</v>
      </c>
    </row>
    <row r="14">
      <c r="A14" s="10"/>
      <c r="B14" s="11"/>
      <c r="C14" s="78" t="s">
        <v>658</v>
      </c>
      <c r="E14" s="13" t="s">
        <v>59</v>
      </c>
      <c r="F14" s="13" t="s">
        <v>59</v>
      </c>
      <c r="G14" s="13" t="s">
        <v>59</v>
      </c>
      <c r="H14" s="13" t="s">
        <v>59</v>
      </c>
      <c r="I14" s="13" t="s">
        <v>59</v>
      </c>
      <c r="J14" s="13" t="s">
        <v>59</v>
      </c>
      <c r="K14" s="13" t="s">
        <v>59</v>
      </c>
      <c r="L14" s="13" t="s">
        <v>59</v>
      </c>
      <c r="M14" s="13" t="s">
        <v>59</v>
      </c>
      <c r="N14" s="13" t="s">
        <v>59</v>
      </c>
    </row>
    <row r="15">
      <c r="A15" s="10"/>
      <c r="B15" s="11"/>
      <c r="C15" s="327" t="s">
        <v>188</v>
      </c>
      <c r="D15" s="322"/>
      <c r="E15" s="329" t="s">
        <v>59</v>
      </c>
      <c r="F15" s="329" t="s">
        <v>59</v>
      </c>
      <c r="G15" s="329" t="s">
        <v>59</v>
      </c>
      <c r="H15" s="329" t="s">
        <v>59</v>
      </c>
      <c r="I15" s="329" t="s">
        <v>59</v>
      </c>
      <c r="J15" s="329" t="s">
        <v>59</v>
      </c>
      <c r="K15" s="329">
        <v>25712.0</v>
      </c>
      <c r="L15" s="329" t="s">
        <v>59</v>
      </c>
      <c r="M15" s="329">
        <v>5619496.0</v>
      </c>
      <c r="N15" s="329">
        <v>5645208.0</v>
      </c>
    </row>
    <row r="16">
      <c r="A16" s="15"/>
      <c r="B16" s="15"/>
      <c r="C16" s="15"/>
      <c r="D16" s="15"/>
      <c r="E16" s="16"/>
      <c r="F16" s="60"/>
      <c r="G16" s="15"/>
      <c r="H16" s="15"/>
      <c r="I16" s="15"/>
      <c r="J16" s="15"/>
      <c r="K16" s="15"/>
      <c r="L16" s="15"/>
      <c r="M16" s="15"/>
      <c r="N16" s="15"/>
    </row>
    <row r="17">
      <c r="A17" s="15"/>
      <c r="B17" s="42"/>
      <c r="C17" s="42" t="s">
        <v>119</v>
      </c>
      <c r="D17" s="15"/>
    </row>
    <row r="18">
      <c r="A18" s="15"/>
      <c r="B18" s="17"/>
      <c r="C18" s="83"/>
      <c r="D18" s="83"/>
      <c r="E18" s="83"/>
      <c r="F18" s="83"/>
      <c r="G18" s="83"/>
      <c r="H18" s="83"/>
      <c r="I18" s="83"/>
      <c r="J18" s="83"/>
      <c r="K18" s="83"/>
      <c r="L18" s="83"/>
      <c r="M18" s="83"/>
      <c r="N18" s="90"/>
    </row>
    <row r="19">
      <c r="A19" s="20"/>
      <c r="B19" s="20"/>
      <c r="C19" s="19"/>
      <c r="D19" s="19"/>
      <c r="E19" s="19"/>
      <c r="F19" s="19"/>
      <c r="G19" s="19"/>
      <c r="H19" s="19"/>
      <c r="I19" s="19"/>
      <c r="J19" s="19"/>
      <c r="K19" s="19"/>
      <c r="L19" s="19"/>
      <c r="M19" s="19"/>
      <c r="N19" s="20"/>
    </row>
    <row r="20">
      <c r="A20" s="15"/>
      <c r="B20" s="15"/>
      <c r="C20" s="19"/>
      <c r="D20" s="19"/>
      <c r="E20" s="19"/>
      <c r="F20" s="19"/>
      <c r="G20" s="19"/>
      <c r="H20" s="19"/>
      <c r="I20" s="19"/>
      <c r="J20" s="19"/>
      <c r="K20" s="19"/>
      <c r="L20" s="19"/>
      <c r="M20" s="19"/>
      <c r="N20" s="15"/>
    </row>
    <row r="21">
      <c r="A21" s="15"/>
      <c r="B21" s="15"/>
      <c r="C21" s="15"/>
      <c r="D21" s="15"/>
      <c r="E21" s="16"/>
      <c r="F21" s="60"/>
      <c r="G21" s="15"/>
      <c r="H21" s="15"/>
      <c r="I21" s="15"/>
      <c r="J21" s="15"/>
      <c r="K21" s="15"/>
      <c r="L21" s="15"/>
      <c r="M21" s="15"/>
      <c r="N21" s="15"/>
    </row>
  </sheetData>
  <mergeCells count="8">
    <mergeCell ref="C5:D6"/>
    <mergeCell ref="C9:D9"/>
    <mergeCell ref="C10:D10"/>
    <mergeCell ref="C11:D11"/>
    <mergeCell ref="C12:D12"/>
    <mergeCell ref="C13:D13"/>
    <mergeCell ref="C14:D14"/>
    <mergeCell ref="C15:D15"/>
  </mergeCells>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46.25"/>
    <col customWidth="1" min="5" max="5" width="14.0"/>
    <col customWidth="1" min="6" max="6" width="15.38"/>
    <col customWidth="1" min="7" max="10" width="15.75"/>
  </cols>
  <sheetData>
    <row r="1">
      <c r="A1" s="1"/>
      <c r="B1" s="1"/>
      <c r="C1" s="1"/>
      <c r="D1" s="1"/>
      <c r="E1" s="21"/>
      <c r="F1" s="22"/>
      <c r="G1" s="22"/>
      <c r="H1" s="22"/>
      <c r="I1" s="22"/>
      <c r="J1" s="22"/>
    </row>
    <row r="2" ht="6.75" customHeight="1">
      <c r="A2" s="1"/>
      <c r="B2" s="2"/>
      <c r="C2" s="2"/>
      <c r="D2" s="2"/>
      <c r="E2" s="23"/>
      <c r="F2" s="24"/>
      <c r="G2" s="24"/>
      <c r="H2" s="24"/>
      <c r="I2" s="24"/>
      <c r="J2" s="24"/>
    </row>
    <row r="3">
      <c r="A3" s="1"/>
      <c r="B3" s="2"/>
      <c r="C3" s="2"/>
      <c r="D3" s="2"/>
      <c r="E3" s="23"/>
      <c r="F3" s="24"/>
      <c r="G3" s="24"/>
      <c r="H3" s="24"/>
      <c r="I3" s="24"/>
      <c r="J3" s="24"/>
    </row>
    <row r="4">
      <c r="A4" s="1"/>
      <c r="B4" s="2"/>
      <c r="C4" s="2"/>
      <c r="D4" s="2"/>
      <c r="E4" s="23"/>
      <c r="F4" s="24"/>
      <c r="G4" s="24"/>
      <c r="H4" s="24"/>
      <c r="I4" s="24"/>
      <c r="J4" s="26">
        <v>46022.0</v>
      </c>
    </row>
    <row r="5">
      <c r="A5" s="3"/>
      <c r="B5" s="4"/>
      <c r="C5" s="62" t="s">
        <v>659</v>
      </c>
      <c r="E5" s="23" t="s">
        <v>38</v>
      </c>
      <c r="F5" s="24" t="s">
        <v>39</v>
      </c>
      <c r="G5" s="24" t="s">
        <v>40</v>
      </c>
      <c r="H5" s="63" t="s">
        <v>41</v>
      </c>
      <c r="I5" s="63" t="s">
        <v>42</v>
      </c>
      <c r="J5" s="63" t="s">
        <v>150</v>
      </c>
    </row>
    <row r="6">
      <c r="A6" s="1"/>
      <c r="B6" s="2"/>
      <c r="E6" s="333" t="s">
        <v>660</v>
      </c>
      <c r="F6" s="67"/>
      <c r="G6" s="67"/>
      <c r="H6" s="49"/>
      <c r="I6" s="157" t="s">
        <v>661</v>
      </c>
      <c r="J6" s="67"/>
    </row>
    <row r="7" ht="30.75" customHeight="1">
      <c r="A7" s="6"/>
      <c r="B7" s="7"/>
      <c r="C7" s="8"/>
      <c r="D7" s="9"/>
      <c r="E7" s="334" t="s">
        <v>662</v>
      </c>
      <c r="F7" s="335"/>
      <c r="G7" s="336" t="s">
        <v>663</v>
      </c>
      <c r="H7" s="335"/>
      <c r="I7" s="70" t="s">
        <v>662</v>
      </c>
      <c r="J7" s="71" t="s">
        <v>663</v>
      </c>
    </row>
    <row r="8">
      <c r="A8" s="6"/>
      <c r="B8" s="7"/>
      <c r="C8" s="8" t="s">
        <v>43</v>
      </c>
      <c r="D8" s="9"/>
      <c r="E8" s="262" t="s">
        <v>664</v>
      </c>
      <c r="F8" s="70" t="s">
        <v>665</v>
      </c>
      <c r="G8" s="70" t="s">
        <v>664</v>
      </c>
      <c r="H8" s="70" t="s">
        <v>665</v>
      </c>
      <c r="I8" s="69"/>
      <c r="J8" s="160"/>
    </row>
    <row r="9">
      <c r="A9" s="10"/>
      <c r="B9" s="11"/>
      <c r="C9" s="54" t="s">
        <v>666</v>
      </c>
      <c r="E9" s="13" t="s">
        <v>59</v>
      </c>
      <c r="F9" s="13" t="s">
        <v>59</v>
      </c>
      <c r="G9" s="13" t="s">
        <v>59</v>
      </c>
      <c r="H9" s="13">
        <v>4.6108803E7</v>
      </c>
      <c r="I9" s="13">
        <v>1.0137666672E10</v>
      </c>
      <c r="J9" s="13">
        <v>4.74326E7</v>
      </c>
    </row>
    <row r="10">
      <c r="A10" s="10"/>
      <c r="B10" s="11"/>
      <c r="C10" s="86" t="s">
        <v>667</v>
      </c>
      <c r="E10" s="13" t="s">
        <v>59</v>
      </c>
      <c r="F10" s="13" t="s">
        <v>59</v>
      </c>
      <c r="G10" s="13" t="s">
        <v>59</v>
      </c>
      <c r="H10" s="13" t="s">
        <v>59</v>
      </c>
      <c r="I10" s="13" t="s">
        <v>59</v>
      </c>
      <c r="J10" s="13" t="s">
        <v>59</v>
      </c>
    </row>
    <row r="11">
      <c r="A11" s="10"/>
      <c r="B11" s="11"/>
      <c r="C11" s="78" t="s">
        <v>668</v>
      </c>
      <c r="E11" s="13" t="s">
        <v>59</v>
      </c>
      <c r="F11" s="13" t="s">
        <v>59</v>
      </c>
      <c r="G11" s="13" t="s">
        <v>59</v>
      </c>
      <c r="H11" s="13" t="s">
        <v>59</v>
      </c>
      <c r="I11" s="13">
        <v>4.8136239E7</v>
      </c>
      <c r="J11" s="13">
        <v>1.0304419643E10</v>
      </c>
    </row>
    <row r="12">
      <c r="A12" s="10"/>
      <c r="B12" s="11"/>
      <c r="C12" s="78" t="s">
        <v>669</v>
      </c>
      <c r="E12" s="13" t="s">
        <v>59</v>
      </c>
      <c r="F12" s="13" t="s">
        <v>59</v>
      </c>
      <c r="G12" s="13" t="s">
        <v>59</v>
      </c>
      <c r="H12" s="13" t="s">
        <v>59</v>
      </c>
      <c r="I12" s="13" t="s">
        <v>59</v>
      </c>
      <c r="J12" s="13" t="s">
        <v>59</v>
      </c>
    </row>
    <row r="13">
      <c r="A13" s="10"/>
      <c r="B13" s="11"/>
      <c r="C13" s="78" t="s">
        <v>670</v>
      </c>
      <c r="E13" s="13" t="s">
        <v>59</v>
      </c>
      <c r="F13" s="13" t="s">
        <v>59</v>
      </c>
      <c r="G13" s="13" t="s">
        <v>59</v>
      </c>
      <c r="H13" s="13" t="s">
        <v>59</v>
      </c>
      <c r="I13" s="13" t="s">
        <v>59</v>
      </c>
      <c r="J13" s="13" t="s">
        <v>59</v>
      </c>
    </row>
    <row r="14">
      <c r="A14" s="10"/>
      <c r="B14" s="11"/>
      <c r="C14" s="78" t="s">
        <v>671</v>
      </c>
      <c r="E14" s="13" t="s">
        <v>59</v>
      </c>
      <c r="F14" s="13" t="s">
        <v>59</v>
      </c>
      <c r="G14" s="13" t="s">
        <v>59</v>
      </c>
      <c r="H14" s="13" t="s">
        <v>59</v>
      </c>
      <c r="I14" s="13" t="s">
        <v>59</v>
      </c>
      <c r="J14" s="13" t="s">
        <v>59</v>
      </c>
    </row>
    <row r="15">
      <c r="A15" s="10"/>
      <c r="B15" s="11"/>
      <c r="C15" s="78" t="s">
        <v>672</v>
      </c>
      <c r="E15" s="13" t="s">
        <v>59</v>
      </c>
      <c r="F15" s="13" t="s">
        <v>59</v>
      </c>
      <c r="G15" s="13" t="s">
        <v>59</v>
      </c>
      <c r="H15" s="13" t="s">
        <v>59</v>
      </c>
      <c r="I15" s="13" t="s">
        <v>59</v>
      </c>
      <c r="J15" s="13" t="s">
        <v>59</v>
      </c>
    </row>
    <row r="16">
      <c r="A16" s="15"/>
      <c r="B16" s="15"/>
      <c r="C16" s="15"/>
      <c r="D16" s="15"/>
      <c r="E16" s="16"/>
      <c r="F16" s="60"/>
      <c r="G16" s="15"/>
      <c r="H16" s="15"/>
      <c r="I16" s="15"/>
      <c r="J16" s="15"/>
    </row>
    <row r="17">
      <c r="A17" s="15"/>
      <c r="B17" s="42"/>
      <c r="C17" s="42" t="s">
        <v>119</v>
      </c>
      <c r="D17" s="15"/>
    </row>
    <row r="18">
      <c r="A18" s="15"/>
      <c r="B18" s="17"/>
      <c r="C18" s="83"/>
      <c r="D18" s="83"/>
      <c r="E18" s="83"/>
      <c r="F18" s="83"/>
      <c r="G18" s="170"/>
      <c r="H18" s="170"/>
      <c r="I18" s="170"/>
      <c r="J18" s="170"/>
    </row>
    <row r="19">
      <c r="A19" s="20"/>
      <c r="B19" s="20"/>
      <c r="C19" s="19"/>
      <c r="D19" s="19"/>
      <c r="E19" s="19"/>
      <c r="F19" s="19"/>
      <c r="G19" s="20"/>
      <c r="H19" s="20"/>
      <c r="I19" s="20"/>
      <c r="J19" s="20"/>
    </row>
    <row r="20">
      <c r="A20" s="15"/>
      <c r="B20" s="15"/>
      <c r="C20" s="19"/>
      <c r="D20" s="19"/>
      <c r="E20" s="19"/>
      <c r="F20" s="19"/>
      <c r="G20" s="15"/>
      <c r="H20" s="15"/>
      <c r="I20" s="15"/>
      <c r="J20" s="15"/>
    </row>
    <row r="21">
      <c r="A21" s="15"/>
      <c r="B21" s="15"/>
      <c r="C21" s="15"/>
      <c r="D21" s="15"/>
      <c r="E21" s="16"/>
      <c r="F21" s="60"/>
      <c r="G21" s="15"/>
      <c r="H21" s="15"/>
      <c r="I21" s="15"/>
      <c r="J21" s="15"/>
    </row>
  </sheetData>
  <mergeCells count="14">
    <mergeCell ref="C9:D9"/>
    <mergeCell ref="C10:D10"/>
    <mergeCell ref="C11:D11"/>
    <mergeCell ref="C12:D12"/>
    <mergeCell ref="C13:D13"/>
    <mergeCell ref="C14:D14"/>
    <mergeCell ref="C15:D15"/>
    <mergeCell ref="C5:D6"/>
    <mergeCell ref="E6:H6"/>
    <mergeCell ref="I6:J6"/>
    <mergeCell ref="E7:F7"/>
    <mergeCell ref="G7:H7"/>
    <mergeCell ref="I7:I8"/>
    <mergeCell ref="J7:J8"/>
  </mergeCells>
  <drawing r:id="rId4"/>
  <legacyDrawing r:id="rId5"/>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1.88"/>
    <col customWidth="1" min="4" max="4" width="74.0"/>
    <col customWidth="1" min="5" max="5" width="14.0"/>
    <col customWidth="1" min="6" max="6" width="15.38"/>
  </cols>
  <sheetData>
    <row r="1">
      <c r="A1" s="1"/>
      <c r="B1" s="1"/>
      <c r="C1" s="1"/>
      <c r="D1" s="1"/>
      <c r="E1" s="21"/>
      <c r="F1" s="22"/>
    </row>
    <row r="2" ht="6.75" customHeight="1">
      <c r="A2" s="1"/>
      <c r="B2" s="2"/>
      <c r="C2" s="2"/>
      <c r="D2" s="2"/>
      <c r="E2" s="23"/>
      <c r="F2" s="24"/>
    </row>
    <row r="3">
      <c r="A3" s="1"/>
      <c r="B3" s="2"/>
      <c r="C3" s="2"/>
      <c r="D3" s="2"/>
      <c r="E3" s="23"/>
      <c r="F3" s="24"/>
    </row>
    <row r="4">
      <c r="A4" s="1"/>
      <c r="B4" s="2"/>
      <c r="C4" s="2"/>
      <c r="D4" s="2"/>
      <c r="E4" s="23"/>
      <c r="F4" s="26">
        <v>46022.0</v>
      </c>
    </row>
    <row r="5">
      <c r="A5" s="3"/>
      <c r="B5" s="4"/>
      <c r="C5" s="25" t="s">
        <v>673</v>
      </c>
      <c r="E5" s="23"/>
      <c r="F5" s="24"/>
    </row>
    <row r="6">
      <c r="A6" s="1"/>
      <c r="B6" s="2"/>
      <c r="E6" s="23" t="s">
        <v>38</v>
      </c>
      <c r="F6" s="24" t="s">
        <v>39</v>
      </c>
    </row>
    <row r="7">
      <c r="A7" s="6"/>
      <c r="B7" s="7"/>
      <c r="C7" s="8" t="s">
        <v>43</v>
      </c>
      <c r="D7" s="9"/>
      <c r="E7" s="156" t="s">
        <v>674</v>
      </c>
      <c r="F7" s="159" t="s">
        <v>675</v>
      </c>
    </row>
    <row r="8">
      <c r="A8" s="10"/>
      <c r="B8" s="11"/>
      <c r="C8" s="337" t="s">
        <v>676</v>
      </c>
      <c r="E8" s="13">
        <v>0.0</v>
      </c>
      <c r="F8" s="13">
        <v>0.0</v>
      </c>
    </row>
    <row r="9">
      <c r="A9" s="10"/>
      <c r="B9" s="11"/>
      <c r="C9" s="78"/>
      <c r="D9" s="86" t="s">
        <v>677</v>
      </c>
      <c r="E9" s="13">
        <v>0.0</v>
      </c>
      <c r="F9" s="13">
        <v>0.0</v>
      </c>
    </row>
    <row r="10">
      <c r="A10" s="10"/>
      <c r="B10" s="11"/>
      <c r="C10" s="78"/>
      <c r="D10" s="86" t="s">
        <v>678</v>
      </c>
      <c r="E10" s="13">
        <v>0.0</v>
      </c>
      <c r="F10" s="13">
        <v>0.0</v>
      </c>
    </row>
    <row r="11">
      <c r="A11" s="10"/>
      <c r="B11" s="11"/>
      <c r="C11" s="78"/>
      <c r="D11" s="86" t="s">
        <v>679</v>
      </c>
      <c r="E11" s="13">
        <v>0.0</v>
      </c>
      <c r="F11" s="13">
        <v>0.0</v>
      </c>
    </row>
    <row r="12">
      <c r="A12" s="10"/>
      <c r="B12" s="11"/>
      <c r="C12" s="338" t="s">
        <v>680</v>
      </c>
      <c r="D12" s="339"/>
      <c r="E12" s="340">
        <v>0.0</v>
      </c>
      <c r="F12" s="340">
        <v>0.0</v>
      </c>
    </row>
    <row r="13">
      <c r="A13" s="10"/>
      <c r="B13" s="11"/>
      <c r="C13" s="327" t="s">
        <v>681</v>
      </c>
      <c r="D13" s="322"/>
      <c r="E13" s="329">
        <v>0.0</v>
      </c>
      <c r="F13" s="329">
        <v>0.0</v>
      </c>
    </row>
    <row r="14">
      <c r="A14" s="10"/>
      <c r="B14" s="11"/>
      <c r="C14" s="78"/>
      <c r="D14" s="86" t="s">
        <v>682</v>
      </c>
      <c r="E14" s="13">
        <v>0.0</v>
      </c>
      <c r="F14" s="13">
        <v>0.0</v>
      </c>
    </row>
    <row r="15">
      <c r="A15" s="10"/>
      <c r="B15" s="11"/>
      <c r="C15" s="78"/>
      <c r="D15" s="86" t="s">
        <v>683</v>
      </c>
      <c r="E15" s="13">
        <v>0.0</v>
      </c>
      <c r="F15" s="13">
        <v>0.0</v>
      </c>
    </row>
    <row r="16">
      <c r="A16" s="10"/>
      <c r="B16" s="11"/>
      <c r="C16" s="78"/>
      <c r="D16" s="86"/>
      <c r="E16" s="13"/>
      <c r="F16" s="13"/>
    </row>
    <row r="17">
      <c r="A17" s="15"/>
      <c r="B17" s="42"/>
      <c r="C17" s="42" t="s">
        <v>119</v>
      </c>
      <c r="D17" s="15"/>
    </row>
    <row r="18">
      <c r="A18" s="15"/>
      <c r="B18" s="17"/>
      <c r="C18" s="83"/>
      <c r="D18" s="83" t="s">
        <v>684</v>
      </c>
      <c r="E18" s="83"/>
      <c r="F18" s="83"/>
    </row>
    <row r="19">
      <c r="A19" s="20"/>
      <c r="B19" s="20"/>
      <c r="C19" s="19"/>
      <c r="D19" s="19"/>
      <c r="E19" s="19"/>
      <c r="F19" s="19"/>
    </row>
    <row r="20">
      <c r="A20" s="15"/>
      <c r="B20" s="15"/>
      <c r="C20" s="19"/>
      <c r="D20" s="19"/>
      <c r="E20" s="19"/>
      <c r="F20" s="19"/>
    </row>
    <row r="21">
      <c r="A21" s="15"/>
      <c r="B21" s="15"/>
      <c r="C21" s="15"/>
      <c r="D21" s="15"/>
      <c r="E21" s="16"/>
      <c r="F21" s="60"/>
    </row>
  </sheetData>
  <mergeCells count="4">
    <mergeCell ref="C5:D6"/>
    <mergeCell ref="C8:D8"/>
    <mergeCell ref="C12:D12"/>
    <mergeCell ref="C13:D13"/>
  </mergeCells>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4.0"/>
    <col customWidth="1" min="5" max="5" width="14.0"/>
    <col customWidth="1" min="6" max="6" width="15.38"/>
  </cols>
  <sheetData>
    <row r="1">
      <c r="A1" s="1"/>
      <c r="B1" s="1"/>
      <c r="C1" s="1"/>
      <c r="D1" s="1"/>
      <c r="E1" s="21"/>
      <c r="F1" s="22"/>
    </row>
    <row r="2" ht="6.75" customHeight="1">
      <c r="A2" s="1"/>
      <c r="B2" s="2"/>
      <c r="C2" s="2"/>
      <c r="D2" s="2"/>
      <c r="E2" s="23"/>
      <c r="F2" s="24"/>
    </row>
    <row r="3">
      <c r="A3" s="1"/>
      <c r="B3" s="2"/>
      <c r="C3" s="2"/>
      <c r="D3" s="2"/>
      <c r="E3" s="23"/>
      <c r="F3" s="24"/>
    </row>
    <row r="4">
      <c r="A4" s="1"/>
      <c r="B4" s="2"/>
      <c r="C4" s="2"/>
      <c r="D4" s="2"/>
      <c r="E4" s="23"/>
      <c r="F4" s="26">
        <v>46022.0</v>
      </c>
    </row>
    <row r="5">
      <c r="A5" s="3"/>
      <c r="B5" s="4"/>
      <c r="C5" s="25" t="s">
        <v>685</v>
      </c>
      <c r="E5" s="23"/>
      <c r="F5" s="24"/>
    </row>
    <row r="6">
      <c r="A6" s="1"/>
      <c r="B6" s="2"/>
      <c r="E6" s="23" t="s">
        <v>38</v>
      </c>
      <c r="F6" s="24" t="s">
        <v>39</v>
      </c>
    </row>
    <row r="7">
      <c r="A7" s="6"/>
      <c r="B7" s="7"/>
      <c r="C7" s="8" t="s">
        <v>43</v>
      </c>
      <c r="D7" s="9"/>
      <c r="E7" s="156" t="s">
        <v>686</v>
      </c>
      <c r="F7" s="159" t="s">
        <v>121</v>
      </c>
    </row>
    <row r="8">
      <c r="A8" s="10"/>
      <c r="B8" s="11"/>
      <c r="C8" s="88" t="s">
        <v>45</v>
      </c>
      <c r="D8" s="75" t="s">
        <v>687</v>
      </c>
      <c r="E8" s="341"/>
      <c r="F8" s="115">
        <v>3828582.0</v>
      </c>
    </row>
    <row r="9">
      <c r="A9" s="10"/>
      <c r="B9" s="11"/>
      <c r="C9" s="78" t="s">
        <v>49</v>
      </c>
      <c r="D9" s="86" t="s">
        <v>688</v>
      </c>
      <c r="E9" s="115">
        <v>5.8811344E7</v>
      </c>
      <c r="F9" s="115">
        <v>1176227.0</v>
      </c>
    </row>
    <row r="10">
      <c r="A10" s="10"/>
      <c r="B10" s="11"/>
      <c r="C10" s="78" t="s">
        <v>53</v>
      </c>
      <c r="D10" s="265" t="s">
        <v>689</v>
      </c>
      <c r="E10" s="115" t="s">
        <v>59</v>
      </c>
      <c r="F10" s="115" t="s">
        <v>59</v>
      </c>
    </row>
    <row r="11">
      <c r="A11" s="10"/>
      <c r="B11" s="11"/>
      <c r="C11" s="78" t="s">
        <v>65</v>
      </c>
      <c r="D11" s="265" t="s">
        <v>690</v>
      </c>
      <c r="E11" s="115">
        <v>5.8811344E7</v>
      </c>
      <c r="F11" s="115">
        <v>1176227.0</v>
      </c>
    </row>
    <row r="12">
      <c r="A12" s="10"/>
      <c r="B12" s="11"/>
      <c r="C12" s="78" t="s">
        <v>70</v>
      </c>
      <c r="D12" s="265" t="s">
        <v>691</v>
      </c>
      <c r="E12" s="115" t="s">
        <v>59</v>
      </c>
      <c r="F12" s="115" t="s">
        <v>59</v>
      </c>
    </row>
    <row r="13">
      <c r="A13" s="10"/>
      <c r="B13" s="11"/>
      <c r="C13" s="78" t="s">
        <v>142</v>
      </c>
      <c r="D13" s="265" t="s">
        <v>692</v>
      </c>
      <c r="E13" s="115" t="s">
        <v>59</v>
      </c>
      <c r="F13" s="115" t="s">
        <v>59</v>
      </c>
    </row>
    <row r="14">
      <c r="A14" s="10"/>
      <c r="B14" s="11"/>
      <c r="C14" s="78" t="s">
        <v>78</v>
      </c>
      <c r="D14" s="298" t="s">
        <v>693</v>
      </c>
      <c r="E14" s="115" t="s">
        <v>59</v>
      </c>
      <c r="F14" s="341"/>
    </row>
    <row r="15">
      <c r="A15" s="10"/>
      <c r="B15" s="11"/>
      <c r="C15" s="78" t="s">
        <v>83</v>
      </c>
      <c r="D15" s="298" t="s">
        <v>694</v>
      </c>
      <c r="E15" s="115" t="s">
        <v>59</v>
      </c>
      <c r="F15" s="115" t="s">
        <v>59</v>
      </c>
    </row>
    <row r="16">
      <c r="A16" s="10"/>
      <c r="B16" s="11"/>
      <c r="C16" s="78" t="s">
        <v>85</v>
      </c>
      <c r="D16" s="298" t="s">
        <v>695</v>
      </c>
      <c r="E16" s="115">
        <v>2.6545285E7</v>
      </c>
      <c r="F16" s="115">
        <v>2652355.0</v>
      </c>
    </row>
    <row r="17">
      <c r="A17" s="10"/>
      <c r="B17" s="11"/>
      <c r="C17" s="78" t="s">
        <v>87</v>
      </c>
      <c r="D17" s="298" t="s">
        <v>696</v>
      </c>
      <c r="E17" s="115" t="s">
        <v>59</v>
      </c>
      <c r="F17" s="115" t="s">
        <v>59</v>
      </c>
    </row>
    <row r="18">
      <c r="A18" s="10"/>
      <c r="B18" s="11"/>
      <c r="C18" s="88" t="s">
        <v>89</v>
      </c>
      <c r="D18" s="77" t="s">
        <v>697</v>
      </c>
      <c r="E18" s="341"/>
      <c r="F18" s="115" t="s">
        <v>59</v>
      </c>
    </row>
    <row r="19">
      <c r="A19" s="10"/>
      <c r="B19" s="11"/>
      <c r="C19" s="78" t="s">
        <v>91</v>
      </c>
      <c r="D19" s="86" t="s">
        <v>698</v>
      </c>
      <c r="E19" s="115" t="s">
        <v>59</v>
      </c>
      <c r="F19" s="115" t="s">
        <v>59</v>
      </c>
    </row>
    <row r="20">
      <c r="A20" s="10"/>
      <c r="B20" s="11"/>
      <c r="C20" s="78" t="s">
        <v>96</v>
      </c>
      <c r="D20" s="265" t="s">
        <v>689</v>
      </c>
      <c r="E20" s="115" t="s">
        <v>59</v>
      </c>
      <c r="F20" s="115" t="s">
        <v>59</v>
      </c>
    </row>
    <row r="21">
      <c r="A21" s="10"/>
      <c r="B21" s="11"/>
      <c r="C21" s="78" t="s">
        <v>101</v>
      </c>
      <c r="D21" s="265" t="s">
        <v>690</v>
      </c>
      <c r="E21" s="115" t="s">
        <v>59</v>
      </c>
      <c r="F21" s="115" t="s">
        <v>59</v>
      </c>
    </row>
    <row r="22">
      <c r="A22" s="10"/>
      <c r="B22" s="11"/>
      <c r="C22" s="78" t="s">
        <v>106</v>
      </c>
      <c r="D22" s="265" t="s">
        <v>691</v>
      </c>
      <c r="E22" s="115" t="s">
        <v>59</v>
      </c>
      <c r="F22" s="115" t="s">
        <v>59</v>
      </c>
    </row>
    <row r="23">
      <c r="A23" s="10"/>
      <c r="B23" s="11"/>
      <c r="C23" s="78" t="s">
        <v>547</v>
      </c>
      <c r="D23" s="265" t="s">
        <v>692</v>
      </c>
      <c r="E23" s="115" t="s">
        <v>59</v>
      </c>
      <c r="F23" s="115" t="s">
        <v>59</v>
      </c>
    </row>
    <row r="24">
      <c r="A24" s="10"/>
      <c r="B24" s="11"/>
      <c r="C24" s="78" t="s">
        <v>110</v>
      </c>
      <c r="D24" s="298" t="s">
        <v>699</v>
      </c>
      <c r="E24" s="115" t="s">
        <v>59</v>
      </c>
      <c r="F24" s="341"/>
    </row>
    <row r="25">
      <c r="A25" s="15"/>
      <c r="B25" s="15"/>
      <c r="C25" s="78" t="s">
        <v>113</v>
      </c>
      <c r="D25" s="298" t="s">
        <v>700</v>
      </c>
      <c r="E25" s="342" t="s">
        <v>59</v>
      </c>
      <c r="F25" s="343" t="s">
        <v>59</v>
      </c>
    </row>
    <row r="26">
      <c r="A26" s="15"/>
      <c r="B26" s="15"/>
      <c r="C26" s="78" t="s">
        <v>115</v>
      </c>
      <c r="D26" s="298" t="s">
        <v>695</v>
      </c>
      <c r="E26" s="342" t="s">
        <v>59</v>
      </c>
      <c r="F26" s="343" t="s">
        <v>59</v>
      </c>
    </row>
    <row r="27">
      <c r="A27" s="15"/>
      <c r="B27" s="15"/>
      <c r="C27" s="78" t="s">
        <v>117</v>
      </c>
      <c r="D27" s="298" t="s">
        <v>701</v>
      </c>
      <c r="E27" s="342" t="s">
        <v>59</v>
      </c>
      <c r="F27" s="343" t="s">
        <v>59</v>
      </c>
    </row>
    <row r="28">
      <c r="A28" s="15"/>
      <c r="B28" s="15"/>
      <c r="C28" s="78"/>
      <c r="D28" s="265"/>
      <c r="E28" s="16"/>
      <c r="F28" s="60"/>
    </row>
    <row r="29">
      <c r="A29" s="15"/>
      <c r="B29" s="42"/>
      <c r="C29" s="42" t="s">
        <v>119</v>
      </c>
      <c r="D29" s="15"/>
    </row>
    <row r="30">
      <c r="A30" s="15"/>
      <c r="B30" s="17"/>
      <c r="C30" s="83"/>
      <c r="D30" s="46"/>
      <c r="E30" s="46"/>
      <c r="F30" s="46"/>
    </row>
    <row r="31">
      <c r="A31" s="20"/>
      <c r="B31" s="20"/>
    </row>
    <row r="32">
      <c r="A32" s="15"/>
      <c r="B32" s="15"/>
    </row>
    <row r="33">
      <c r="A33" s="15"/>
      <c r="B33" s="15"/>
      <c r="C33" s="15"/>
      <c r="D33" s="15"/>
      <c r="E33" s="16"/>
      <c r="F33" s="60"/>
    </row>
  </sheetData>
  <mergeCells count="2">
    <mergeCell ref="C5:D6"/>
    <mergeCell ref="C30:F32"/>
  </mergeCells>
  <drawing r:id="rId4"/>
  <legacyDrawing r:id="rId5"/>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4.0"/>
    <col customWidth="1" min="5" max="13" width="10.13"/>
  </cols>
  <sheetData>
    <row r="1">
      <c r="A1" s="1"/>
      <c r="B1" s="1"/>
      <c r="C1" s="1"/>
      <c r="D1" s="1"/>
      <c r="E1" s="21"/>
      <c r="F1" s="22"/>
      <c r="G1" s="22"/>
      <c r="H1" s="22"/>
      <c r="I1" s="22"/>
      <c r="J1" s="22"/>
      <c r="K1" s="22"/>
      <c r="L1" s="22"/>
      <c r="M1" s="22"/>
    </row>
    <row r="2" ht="6.75" customHeight="1">
      <c r="A2" s="1"/>
      <c r="B2" s="2"/>
      <c r="C2" s="2"/>
      <c r="D2" s="2"/>
      <c r="E2" s="23"/>
      <c r="F2" s="24"/>
      <c r="G2" s="24"/>
      <c r="H2" s="24"/>
      <c r="I2" s="24"/>
      <c r="J2" s="24"/>
      <c r="K2" s="24"/>
      <c r="L2" s="24"/>
      <c r="M2" s="24"/>
    </row>
    <row r="3">
      <c r="A3" s="1"/>
      <c r="B3" s="2"/>
      <c r="C3" s="2"/>
      <c r="D3" s="2"/>
      <c r="E3" s="23"/>
      <c r="F3" s="24"/>
      <c r="G3" s="24"/>
      <c r="H3" s="24"/>
      <c r="I3" s="24"/>
      <c r="J3" s="24"/>
      <c r="K3" s="24"/>
      <c r="L3" s="24"/>
      <c r="M3" s="24"/>
    </row>
    <row r="4">
      <c r="A4" s="1"/>
      <c r="B4" s="2"/>
      <c r="C4" s="2"/>
      <c r="D4" s="2"/>
      <c r="E4" s="23"/>
      <c r="F4" s="24"/>
      <c r="G4" s="24"/>
      <c r="H4" s="250"/>
      <c r="I4" s="250"/>
      <c r="J4" s="250"/>
      <c r="K4" s="250"/>
      <c r="L4" s="250"/>
      <c r="M4" s="26">
        <v>46022.0</v>
      </c>
    </row>
    <row r="5">
      <c r="A5" s="3"/>
      <c r="B5" s="4"/>
      <c r="C5" s="25" t="s">
        <v>702</v>
      </c>
      <c r="E5" s="23" t="s">
        <v>38</v>
      </c>
      <c r="F5" s="63" t="s">
        <v>40</v>
      </c>
      <c r="G5" s="63" t="s">
        <v>41</v>
      </c>
      <c r="H5" s="63" t="s">
        <v>42</v>
      </c>
      <c r="I5" s="63" t="s">
        <v>151</v>
      </c>
      <c r="J5" s="63" t="s">
        <v>198</v>
      </c>
      <c r="K5" s="63" t="s">
        <v>199</v>
      </c>
      <c r="L5" s="63" t="s">
        <v>201</v>
      </c>
      <c r="M5" s="63" t="s">
        <v>703</v>
      </c>
    </row>
    <row r="6">
      <c r="A6" s="1"/>
      <c r="B6" s="2"/>
      <c r="E6" s="344" t="s">
        <v>704</v>
      </c>
      <c r="F6" s="67"/>
      <c r="G6" s="49"/>
      <c r="H6" s="345" t="s">
        <v>705</v>
      </c>
      <c r="I6" s="67"/>
      <c r="J6" s="49"/>
      <c r="K6" s="345" t="s">
        <v>706</v>
      </c>
      <c r="L6" s="67"/>
      <c r="M6" s="67"/>
    </row>
    <row r="7">
      <c r="A7" s="6"/>
      <c r="B7" s="7"/>
      <c r="C7" s="8" t="s">
        <v>43</v>
      </c>
      <c r="D7" s="9"/>
      <c r="E7" s="262" t="s">
        <v>707</v>
      </c>
      <c r="F7" s="70" t="s">
        <v>708</v>
      </c>
      <c r="G7" s="70" t="s">
        <v>471</v>
      </c>
      <c r="H7" s="70" t="s">
        <v>707</v>
      </c>
      <c r="I7" s="70" t="s">
        <v>708</v>
      </c>
      <c r="J7" s="70" t="s">
        <v>471</v>
      </c>
      <c r="K7" s="70" t="s">
        <v>707</v>
      </c>
      <c r="L7" s="70" t="s">
        <v>708</v>
      </c>
      <c r="M7" s="71" t="s">
        <v>471</v>
      </c>
    </row>
    <row r="8">
      <c r="A8" s="10"/>
      <c r="B8" s="11"/>
      <c r="C8" s="78" t="s">
        <v>45</v>
      </c>
      <c r="D8" s="54" t="s">
        <v>709</v>
      </c>
      <c r="E8" s="13">
        <v>0.0</v>
      </c>
      <c r="F8" s="13">
        <v>0.0</v>
      </c>
      <c r="G8" s="13">
        <v>0.0</v>
      </c>
      <c r="H8" s="13">
        <v>0.0</v>
      </c>
      <c r="I8" s="13">
        <v>0.0</v>
      </c>
      <c r="J8" s="13">
        <v>0.0</v>
      </c>
      <c r="K8" s="13">
        <v>0.0</v>
      </c>
      <c r="L8" s="13">
        <v>0.0</v>
      </c>
      <c r="M8" s="13">
        <v>0.0</v>
      </c>
    </row>
    <row r="9">
      <c r="A9" s="10"/>
      <c r="B9" s="11"/>
      <c r="C9" s="78" t="s">
        <v>49</v>
      </c>
      <c r="D9" s="265" t="s">
        <v>710</v>
      </c>
      <c r="E9" s="13">
        <v>0.0</v>
      </c>
      <c r="F9" s="13">
        <v>0.0</v>
      </c>
      <c r="G9" s="13">
        <v>0.0</v>
      </c>
      <c r="H9" s="13">
        <v>0.0</v>
      </c>
      <c r="I9" s="13">
        <v>0.0</v>
      </c>
      <c r="J9" s="13">
        <v>0.0</v>
      </c>
      <c r="K9" s="13">
        <v>0.0</v>
      </c>
      <c r="L9" s="13">
        <v>0.0</v>
      </c>
      <c r="M9" s="13">
        <v>0.0</v>
      </c>
    </row>
    <row r="10">
      <c r="A10" s="10"/>
      <c r="B10" s="11"/>
      <c r="C10" s="78" t="s">
        <v>53</v>
      </c>
      <c r="D10" s="265" t="s">
        <v>711</v>
      </c>
      <c r="E10" s="13">
        <v>0.0</v>
      </c>
      <c r="F10" s="13">
        <v>0.0</v>
      </c>
      <c r="G10" s="13">
        <v>0.0</v>
      </c>
      <c r="H10" s="13">
        <v>0.0</v>
      </c>
      <c r="I10" s="13">
        <v>0.0</v>
      </c>
      <c r="J10" s="13">
        <v>0.0</v>
      </c>
      <c r="K10" s="13">
        <v>0.0</v>
      </c>
      <c r="L10" s="13">
        <v>0.0</v>
      </c>
      <c r="M10" s="13">
        <v>0.0</v>
      </c>
    </row>
    <row r="11">
      <c r="A11" s="10"/>
      <c r="B11" s="11"/>
      <c r="C11" s="78" t="s">
        <v>65</v>
      </c>
      <c r="D11" s="265" t="s">
        <v>712</v>
      </c>
      <c r="E11" s="13">
        <v>0.0</v>
      </c>
      <c r="F11" s="13">
        <v>0.0</v>
      </c>
      <c r="G11" s="13">
        <v>0.0</v>
      </c>
      <c r="H11" s="13">
        <v>0.0</v>
      </c>
      <c r="I11" s="13">
        <v>0.0</v>
      </c>
      <c r="J11" s="13">
        <v>0.0</v>
      </c>
      <c r="K11" s="13">
        <v>2.42371827E8</v>
      </c>
      <c r="L11" s="13">
        <v>0.0</v>
      </c>
      <c r="M11" s="13">
        <v>2.42371827E8</v>
      </c>
    </row>
    <row r="12">
      <c r="A12" s="10"/>
      <c r="B12" s="11"/>
      <c r="C12" s="78" t="s">
        <v>70</v>
      </c>
      <c r="D12" s="265" t="s">
        <v>713</v>
      </c>
      <c r="E12" s="13">
        <v>0.0</v>
      </c>
      <c r="F12" s="13">
        <v>0.0</v>
      </c>
      <c r="G12" s="13">
        <v>0.0</v>
      </c>
      <c r="H12" s="13">
        <v>0.0</v>
      </c>
      <c r="I12" s="13">
        <v>0.0</v>
      </c>
      <c r="J12" s="13">
        <v>0.0</v>
      </c>
      <c r="K12" s="13">
        <v>0.0</v>
      </c>
      <c r="L12" s="13">
        <v>0.0</v>
      </c>
      <c r="M12" s="13">
        <v>0.0</v>
      </c>
    </row>
    <row r="13">
      <c r="A13" s="10"/>
      <c r="B13" s="11"/>
      <c r="C13" s="78" t="s">
        <v>74</v>
      </c>
      <c r="D13" s="86" t="s">
        <v>714</v>
      </c>
      <c r="E13" s="13">
        <v>0.0</v>
      </c>
      <c r="F13" s="13">
        <v>0.0</v>
      </c>
      <c r="G13" s="13">
        <v>0.0</v>
      </c>
      <c r="H13" s="13">
        <v>0.0</v>
      </c>
      <c r="I13" s="13">
        <v>0.0</v>
      </c>
      <c r="J13" s="13">
        <v>0.0</v>
      </c>
      <c r="K13" s="13">
        <v>0.0</v>
      </c>
      <c r="L13" s="13">
        <v>0.0</v>
      </c>
      <c r="M13" s="13">
        <v>0.0</v>
      </c>
    </row>
    <row r="14">
      <c r="A14" s="10"/>
      <c r="B14" s="11"/>
      <c r="C14" s="78" t="s">
        <v>78</v>
      </c>
      <c r="D14" s="265" t="s">
        <v>715</v>
      </c>
      <c r="E14" s="13">
        <v>0.0</v>
      </c>
      <c r="F14" s="13">
        <v>0.0</v>
      </c>
      <c r="G14" s="13">
        <v>0.0</v>
      </c>
      <c r="H14" s="13">
        <v>0.0</v>
      </c>
      <c r="I14" s="13">
        <v>0.0</v>
      </c>
      <c r="J14" s="13">
        <v>0.0</v>
      </c>
      <c r="K14" s="13">
        <v>0.0</v>
      </c>
      <c r="L14" s="13">
        <v>0.0</v>
      </c>
      <c r="M14" s="13">
        <v>0.0</v>
      </c>
    </row>
    <row r="15">
      <c r="A15" s="10"/>
      <c r="B15" s="11"/>
      <c r="C15" s="78" t="s">
        <v>83</v>
      </c>
      <c r="D15" s="265" t="s">
        <v>716</v>
      </c>
      <c r="E15" s="13">
        <v>0.0</v>
      </c>
      <c r="F15" s="13">
        <v>0.0</v>
      </c>
      <c r="G15" s="13">
        <v>0.0</v>
      </c>
      <c r="H15" s="13">
        <v>0.0</v>
      </c>
      <c r="I15" s="13">
        <v>0.0</v>
      </c>
      <c r="J15" s="13">
        <v>0.0</v>
      </c>
      <c r="K15" s="13">
        <v>0.0</v>
      </c>
      <c r="L15" s="13">
        <v>0.0</v>
      </c>
      <c r="M15" s="13">
        <v>0.0</v>
      </c>
    </row>
    <row r="16">
      <c r="A16" s="10"/>
      <c r="B16" s="11"/>
      <c r="C16" s="78" t="s">
        <v>85</v>
      </c>
      <c r="D16" s="265" t="s">
        <v>717</v>
      </c>
      <c r="E16" s="13">
        <v>0.0</v>
      </c>
      <c r="F16" s="13">
        <v>0.0</v>
      </c>
      <c r="G16" s="13">
        <v>0.0</v>
      </c>
      <c r="H16" s="13">
        <v>0.0</v>
      </c>
      <c r="I16" s="13">
        <v>0.0</v>
      </c>
      <c r="J16" s="13">
        <v>0.0</v>
      </c>
      <c r="K16" s="13">
        <v>0.0</v>
      </c>
      <c r="L16" s="13">
        <v>0.0</v>
      </c>
      <c r="M16" s="13">
        <v>0.0</v>
      </c>
    </row>
    <row r="17">
      <c r="A17" s="10"/>
      <c r="B17" s="11"/>
      <c r="C17" s="78" t="s">
        <v>87</v>
      </c>
      <c r="D17" s="265" t="s">
        <v>712</v>
      </c>
      <c r="E17" s="13">
        <v>0.0</v>
      </c>
      <c r="F17" s="13">
        <v>0.0</v>
      </c>
      <c r="G17" s="13">
        <v>0.0</v>
      </c>
      <c r="H17" s="13">
        <v>0.0</v>
      </c>
      <c r="I17" s="13">
        <v>0.0</v>
      </c>
      <c r="J17" s="13">
        <v>0.0</v>
      </c>
      <c r="K17" s="13">
        <v>0.0</v>
      </c>
      <c r="L17" s="13">
        <v>0.0</v>
      </c>
      <c r="M17" s="13">
        <v>0.0</v>
      </c>
    </row>
    <row r="18">
      <c r="A18" s="10"/>
      <c r="B18" s="11"/>
      <c r="C18" s="78" t="s">
        <v>89</v>
      </c>
      <c r="D18" s="265" t="s">
        <v>713</v>
      </c>
      <c r="E18" s="13">
        <v>0.0</v>
      </c>
      <c r="F18" s="13">
        <v>0.0</v>
      </c>
      <c r="G18" s="13">
        <v>0.0</v>
      </c>
      <c r="H18" s="13">
        <v>0.0</v>
      </c>
      <c r="I18" s="13">
        <v>0.0</v>
      </c>
      <c r="J18" s="13">
        <v>0.0</v>
      </c>
      <c r="K18" s="13">
        <v>0.0</v>
      </c>
      <c r="L18" s="13">
        <v>0.0</v>
      </c>
      <c r="M18" s="13">
        <v>0.0</v>
      </c>
    </row>
    <row r="19">
      <c r="A19" s="15"/>
      <c r="B19" s="15"/>
      <c r="C19" s="15"/>
      <c r="D19" s="15"/>
      <c r="E19" s="16"/>
      <c r="F19" s="60"/>
      <c r="G19" s="15"/>
      <c r="H19" s="15"/>
      <c r="I19" s="15"/>
      <c r="J19" s="15"/>
      <c r="K19" s="15"/>
      <c r="L19" s="15"/>
      <c r="M19" s="15"/>
    </row>
    <row r="20">
      <c r="A20" s="15"/>
      <c r="B20" s="42"/>
      <c r="C20" s="42" t="s">
        <v>119</v>
      </c>
      <c r="D20" s="15"/>
    </row>
    <row r="21">
      <c r="A21" s="15"/>
      <c r="B21" s="17"/>
      <c r="C21" s="83"/>
      <c r="D21" s="83"/>
      <c r="E21" s="83"/>
      <c r="F21" s="83"/>
      <c r="G21" s="170"/>
      <c r="H21" s="170"/>
      <c r="I21" s="170"/>
      <c r="J21" s="170"/>
      <c r="K21" s="170"/>
      <c r="L21" s="170"/>
      <c r="M21" s="170"/>
    </row>
    <row r="22">
      <c r="A22" s="20"/>
      <c r="B22" s="20"/>
      <c r="C22" s="19"/>
      <c r="D22" s="19"/>
      <c r="E22" s="19"/>
      <c r="F22" s="19"/>
      <c r="G22" s="20"/>
      <c r="H22" s="20"/>
      <c r="I22" s="20"/>
      <c r="J22" s="20"/>
      <c r="K22" s="20"/>
      <c r="L22" s="20"/>
      <c r="M22" s="20"/>
    </row>
    <row r="23">
      <c r="A23" s="15"/>
      <c r="B23" s="15"/>
      <c r="C23" s="19"/>
      <c r="D23" s="19"/>
      <c r="E23" s="19"/>
      <c r="F23" s="19"/>
      <c r="G23" s="15"/>
      <c r="H23" s="15"/>
      <c r="I23" s="15"/>
      <c r="J23" s="15"/>
      <c r="K23" s="15"/>
      <c r="L23" s="15"/>
      <c r="M23" s="15"/>
    </row>
    <row r="24">
      <c r="A24" s="15"/>
      <c r="B24" s="15"/>
      <c r="C24" s="15"/>
      <c r="D24" s="15"/>
      <c r="E24" s="16"/>
      <c r="F24" s="60"/>
      <c r="G24" s="15"/>
      <c r="H24" s="15"/>
      <c r="I24" s="15"/>
      <c r="J24" s="15"/>
      <c r="K24" s="15"/>
      <c r="L24" s="15"/>
      <c r="M24" s="15"/>
    </row>
  </sheetData>
  <mergeCells count="4">
    <mergeCell ref="C5:D6"/>
    <mergeCell ref="E6:G6"/>
    <mergeCell ref="H6:J6"/>
    <mergeCell ref="K6:M6"/>
  </mergeCells>
  <drawing r:id="rId4"/>
  <legacyDrawing r:id="rId5"/>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4.0"/>
    <col customWidth="1" min="5" max="13" width="10.13"/>
  </cols>
  <sheetData>
    <row r="1">
      <c r="A1" s="1"/>
      <c r="B1" s="1"/>
      <c r="C1" s="1"/>
      <c r="D1" s="1"/>
      <c r="E1" s="21"/>
      <c r="F1" s="22"/>
      <c r="G1" s="22"/>
      <c r="H1" s="22"/>
      <c r="I1" s="22"/>
      <c r="J1" s="22"/>
      <c r="K1" s="22"/>
      <c r="L1" s="22"/>
      <c r="M1" s="22"/>
    </row>
    <row r="2" ht="6.75" customHeight="1">
      <c r="A2" s="1"/>
      <c r="B2" s="2"/>
      <c r="C2" s="2"/>
      <c r="D2" s="2"/>
      <c r="E2" s="23"/>
      <c r="F2" s="24"/>
      <c r="G2" s="24"/>
      <c r="H2" s="24"/>
      <c r="I2" s="24"/>
      <c r="J2" s="24"/>
      <c r="K2" s="24"/>
      <c r="L2" s="24"/>
      <c r="M2" s="24"/>
    </row>
    <row r="3">
      <c r="A3" s="1"/>
      <c r="B3" s="2"/>
      <c r="C3" s="2"/>
      <c r="D3" s="2"/>
      <c r="E3" s="23"/>
      <c r="F3" s="24"/>
      <c r="G3" s="24"/>
      <c r="H3" s="24"/>
      <c r="I3" s="24"/>
      <c r="J3" s="24"/>
      <c r="K3" s="24"/>
      <c r="L3" s="24"/>
      <c r="M3" s="24"/>
    </row>
    <row r="4">
      <c r="A4" s="1"/>
      <c r="B4" s="2"/>
      <c r="C4" s="2"/>
      <c r="D4" s="2"/>
      <c r="E4" s="23"/>
      <c r="F4" s="24"/>
      <c r="G4" s="24"/>
      <c r="H4" s="250"/>
      <c r="I4" s="250"/>
      <c r="J4" s="250"/>
      <c r="K4" s="250"/>
      <c r="L4" s="250"/>
      <c r="M4" s="26">
        <v>46022.0</v>
      </c>
    </row>
    <row r="5">
      <c r="A5" s="3"/>
      <c r="B5" s="4"/>
      <c r="C5" s="25" t="s">
        <v>718</v>
      </c>
      <c r="E5" s="23" t="s">
        <v>38</v>
      </c>
      <c r="F5" s="63" t="s">
        <v>40</v>
      </c>
      <c r="G5" s="63" t="s">
        <v>41</v>
      </c>
      <c r="H5" s="63" t="s">
        <v>42</v>
      </c>
      <c r="I5" s="63" t="s">
        <v>151</v>
      </c>
      <c r="J5" s="63" t="s">
        <v>198</v>
      </c>
      <c r="K5" s="63" t="s">
        <v>199</v>
      </c>
      <c r="L5" s="63" t="s">
        <v>201</v>
      </c>
      <c r="M5" s="63" t="s">
        <v>703</v>
      </c>
    </row>
    <row r="6">
      <c r="A6" s="1"/>
      <c r="B6" s="2"/>
      <c r="E6" s="344" t="s">
        <v>704</v>
      </c>
      <c r="F6" s="67"/>
      <c r="G6" s="49"/>
      <c r="H6" s="345" t="s">
        <v>705</v>
      </c>
      <c r="I6" s="67"/>
      <c r="J6" s="49"/>
      <c r="K6" s="345" t="s">
        <v>706</v>
      </c>
      <c r="L6" s="67"/>
      <c r="M6" s="67"/>
    </row>
    <row r="7">
      <c r="A7" s="6"/>
      <c r="B7" s="7"/>
      <c r="C7" s="8" t="s">
        <v>43</v>
      </c>
      <c r="D7" s="9"/>
      <c r="E7" s="262" t="s">
        <v>707</v>
      </c>
      <c r="F7" s="70" t="s">
        <v>708</v>
      </c>
      <c r="G7" s="70" t="s">
        <v>471</v>
      </c>
      <c r="H7" s="70" t="s">
        <v>707</v>
      </c>
      <c r="I7" s="70" t="s">
        <v>708</v>
      </c>
      <c r="J7" s="70" t="s">
        <v>471</v>
      </c>
      <c r="K7" s="70" t="s">
        <v>707</v>
      </c>
      <c r="L7" s="70" t="s">
        <v>708</v>
      </c>
      <c r="M7" s="71" t="s">
        <v>471</v>
      </c>
    </row>
    <row r="8">
      <c r="A8" s="10"/>
      <c r="B8" s="11"/>
      <c r="C8" s="78" t="s">
        <v>45</v>
      </c>
      <c r="D8" s="54" t="s">
        <v>709</v>
      </c>
      <c r="E8" s="13">
        <v>0.0</v>
      </c>
      <c r="F8" s="13">
        <v>0.0</v>
      </c>
      <c r="G8" s="13">
        <v>0.0</v>
      </c>
      <c r="H8" s="13">
        <v>0.0</v>
      </c>
      <c r="I8" s="13">
        <v>0.0</v>
      </c>
      <c r="J8" s="13">
        <v>0.0</v>
      </c>
      <c r="K8" s="13">
        <v>0.0</v>
      </c>
      <c r="L8" s="13">
        <v>0.0</v>
      </c>
      <c r="M8" s="13">
        <v>0.0</v>
      </c>
    </row>
    <row r="9">
      <c r="A9" s="10"/>
      <c r="B9" s="11"/>
      <c r="C9" s="78" t="s">
        <v>49</v>
      </c>
      <c r="D9" s="265" t="s">
        <v>710</v>
      </c>
      <c r="E9" s="13">
        <v>0.0</v>
      </c>
      <c r="F9" s="13">
        <v>0.0</v>
      </c>
      <c r="G9" s="13">
        <v>0.0</v>
      </c>
      <c r="H9" s="13">
        <v>0.0</v>
      </c>
      <c r="I9" s="13">
        <v>0.0</v>
      </c>
      <c r="J9" s="13">
        <v>0.0</v>
      </c>
      <c r="K9" s="13">
        <v>0.0</v>
      </c>
      <c r="L9" s="13">
        <v>0.0</v>
      </c>
      <c r="M9" s="13">
        <v>0.0</v>
      </c>
    </row>
    <row r="10">
      <c r="A10" s="10"/>
      <c r="B10" s="11"/>
      <c r="C10" s="78" t="s">
        <v>53</v>
      </c>
      <c r="D10" s="265" t="s">
        <v>711</v>
      </c>
      <c r="E10" s="13">
        <v>0.0</v>
      </c>
      <c r="F10" s="13">
        <v>0.0</v>
      </c>
      <c r="G10" s="13">
        <v>0.0</v>
      </c>
      <c r="H10" s="13">
        <v>0.0</v>
      </c>
      <c r="I10" s="13">
        <v>0.0</v>
      </c>
      <c r="J10" s="13">
        <v>0.0</v>
      </c>
      <c r="K10" s="13">
        <v>0.0</v>
      </c>
      <c r="L10" s="13">
        <v>0.0</v>
      </c>
      <c r="M10" s="13">
        <v>0.0</v>
      </c>
    </row>
    <row r="11">
      <c r="A11" s="10"/>
      <c r="B11" s="11"/>
      <c r="C11" s="78" t="s">
        <v>65</v>
      </c>
      <c r="D11" s="265" t="s">
        <v>712</v>
      </c>
      <c r="E11" s="13">
        <v>0.0</v>
      </c>
      <c r="F11" s="13">
        <v>0.0</v>
      </c>
      <c r="G11" s="13">
        <v>0.0</v>
      </c>
      <c r="H11" s="13">
        <v>0.0</v>
      </c>
      <c r="I11" s="13">
        <v>0.0</v>
      </c>
      <c r="J11" s="13">
        <v>0.0</v>
      </c>
      <c r="K11" s="13">
        <v>0.0</v>
      </c>
      <c r="L11" s="13">
        <v>0.0</v>
      </c>
      <c r="M11" s="13">
        <v>0.0</v>
      </c>
    </row>
    <row r="12">
      <c r="A12" s="10"/>
      <c r="B12" s="11"/>
      <c r="C12" s="78" t="s">
        <v>70</v>
      </c>
      <c r="D12" s="265" t="s">
        <v>713</v>
      </c>
      <c r="E12" s="13">
        <v>0.0</v>
      </c>
      <c r="F12" s="13">
        <v>0.0</v>
      </c>
      <c r="G12" s="13">
        <v>0.0</v>
      </c>
      <c r="H12" s="13">
        <v>0.0</v>
      </c>
      <c r="I12" s="13">
        <v>0.0</v>
      </c>
      <c r="J12" s="13">
        <v>0.0</v>
      </c>
      <c r="K12" s="13">
        <v>0.0</v>
      </c>
      <c r="L12" s="13">
        <v>0.0</v>
      </c>
      <c r="M12" s="13">
        <v>0.0</v>
      </c>
    </row>
    <row r="13">
      <c r="A13" s="10"/>
      <c r="B13" s="11"/>
      <c r="C13" s="78" t="s">
        <v>74</v>
      </c>
      <c r="D13" s="86" t="s">
        <v>714</v>
      </c>
      <c r="E13" s="13">
        <v>0.0</v>
      </c>
      <c r="F13" s="13">
        <v>0.0</v>
      </c>
      <c r="G13" s="13">
        <v>0.0</v>
      </c>
      <c r="H13" s="13">
        <v>0.0</v>
      </c>
      <c r="I13" s="13">
        <v>0.0</v>
      </c>
      <c r="J13" s="13">
        <v>0.0</v>
      </c>
      <c r="K13" s="13">
        <v>0.0</v>
      </c>
      <c r="L13" s="13">
        <v>0.0</v>
      </c>
      <c r="M13" s="13">
        <v>0.0</v>
      </c>
    </row>
    <row r="14">
      <c r="A14" s="10"/>
      <c r="B14" s="11"/>
      <c r="C14" s="78" t="s">
        <v>78</v>
      </c>
      <c r="D14" s="265" t="s">
        <v>715</v>
      </c>
      <c r="E14" s="13">
        <v>0.0</v>
      </c>
      <c r="F14" s="13">
        <v>0.0</v>
      </c>
      <c r="G14" s="13">
        <v>0.0</v>
      </c>
      <c r="H14" s="13">
        <v>0.0</v>
      </c>
      <c r="I14" s="13">
        <v>0.0</v>
      </c>
      <c r="J14" s="13">
        <v>0.0</v>
      </c>
      <c r="K14" s="13">
        <v>0.0</v>
      </c>
      <c r="L14" s="13">
        <v>0.0</v>
      </c>
      <c r="M14" s="13">
        <v>0.0</v>
      </c>
    </row>
    <row r="15">
      <c r="A15" s="10"/>
      <c r="B15" s="11"/>
      <c r="C15" s="78" t="s">
        <v>83</v>
      </c>
      <c r="D15" s="265" t="s">
        <v>716</v>
      </c>
      <c r="E15" s="13">
        <v>0.0</v>
      </c>
      <c r="F15" s="13">
        <v>0.0</v>
      </c>
      <c r="G15" s="13">
        <v>0.0</v>
      </c>
      <c r="H15" s="13">
        <v>0.0</v>
      </c>
      <c r="I15" s="13">
        <v>0.0</v>
      </c>
      <c r="J15" s="13">
        <v>0.0</v>
      </c>
      <c r="K15" s="13">
        <v>0.0</v>
      </c>
      <c r="L15" s="13">
        <v>0.0</v>
      </c>
      <c r="M15" s="13">
        <v>0.0</v>
      </c>
    </row>
    <row r="16">
      <c r="A16" s="10"/>
      <c r="B16" s="11"/>
      <c r="C16" s="78" t="s">
        <v>85</v>
      </c>
      <c r="D16" s="265" t="s">
        <v>717</v>
      </c>
      <c r="E16" s="13">
        <v>0.0</v>
      </c>
      <c r="F16" s="13">
        <v>0.0</v>
      </c>
      <c r="G16" s="13">
        <v>0.0</v>
      </c>
      <c r="H16" s="13">
        <v>0.0</v>
      </c>
      <c r="I16" s="13">
        <v>0.0</v>
      </c>
      <c r="J16" s="13">
        <v>0.0</v>
      </c>
      <c r="K16" s="13">
        <v>0.0</v>
      </c>
      <c r="L16" s="13">
        <v>0.0</v>
      </c>
      <c r="M16" s="13">
        <v>0.0</v>
      </c>
    </row>
    <row r="17">
      <c r="A17" s="10"/>
      <c r="B17" s="11"/>
      <c r="C17" s="78" t="s">
        <v>87</v>
      </c>
      <c r="D17" s="265" t="s">
        <v>712</v>
      </c>
      <c r="E17" s="13">
        <v>0.0</v>
      </c>
      <c r="F17" s="13">
        <v>0.0</v>
      </c>
      <c r="G17" s="13">
        <v>0.0</v>
      </c>
      <c r="H17" s="13">
        <v>0.0</v>
      </c>
      <c r="I17" s="13">
        <v>0.0</v>
      </c>
      <c r="J17" s="13">
        <v>0.0</v>
      </c>
      <c r="K17" s="13">
        <v>0.0</v>
      </c>
      <c r="L17" s="13">
        <v>0.0</v>
      </c>
      <c r="M17" s="13">
        <v>0.0</v>
      </c>
    </row>
    <row r="18">
      <c r="A18" s="10"/>
      <c r="B18" s="11"/>
      <c r="C18" s="78" t="s">
        <v>89</v>
      </c>
      <c r="D18" s="265" t="s">
        <v>713</v>
      </c>
      <c r="E18" s="13">
        <v>0.0</v>
      </c>
      <c r="F18" s="13">
        <v>0.0</v>
      </c>
      <c r="G18" s="13">
        <v>0.0</v>
      </c>
      <c r="H18" s="13">
        <v>0.0</v>
      </c>
      <c r="I18" s="13">
        <v>0.0</v>
      </c>
      <c r="J18" s="13">
        <v>0.0</v>
      </c>
      <c r="K18" s="13">
        <v>0.0</v>
      </c>
      <c r="L18" s="13">
        <v>0.0</v>
      </c>
      <c r="M18" s="13">
        <v>0.0</v>
      </c>
    </row>
    <row r="19">
      <c r="A19" s="15"/>
      <c r="B19" s="15"/>
      <c r="C19" s="15"/>
      <c r="D19" s="15"/>
      <c r="E19" s="16"/>
      <c r="F19" s="60"/>
      <c r="G19" s="15"/>
      <c r="H19" s="15"/>
      <c r="I19" s="15"/>
      <c r="J19" s="15"/>
      <c r="K19" s="15"/>
      <c r="L19" s="15"/>
      <c r="M19" s="15"/>
    </row>
    <row r="20">
      <c r="A20" s="15"/>
      <c r="B20" s="42"/>
      <c r="C20" s="42" t="s">
        <v>119</v>
      </c>
      <c r="D20" s="15"/>
    </row>
    <row r="21">
      <c r="A21" s="15"/>
      <c r="B21" s="17"/>
      <c r="C21" s="83"/>
      <c r="D21" s="83"/>
      <c r="E21" s="83"/>
      <c r="F21" s="83"/>
      <c r="G21" s="170"/>
      <c r="H21" s="170"/>
      <c r="I21" s="170"/>
      <c r="J21" s="170"/>
      <c r="K21" s="170"/>
      <c r="L21" s="170"/>
      <c r="M21" s="170"/>
    </row>
    <row r="22">
      <c r="A22" s="20"/>
      <c r="B22" s="20"/>
      <c r="C22" s="19"/>
      <c r="D22" s="19"/>
      <c r="E22" s="19"/>
      <c r="F22" s="19"/>
      <c r="G22" s="20"/>
      <c r="H22" s="20"/>
      <c r="I22" s="20"/>
      <c r="J22" s="20"/>
      <c r="K22" s="20"/>
      <c r="L22" s="20"/>
      <c r="M22" s="20"/>
    </row>
    <row r="23">
      <c r="A23" s="15"/>
      <c r="B23" s="15"/>
      <c r="C23" s="19"/>
      <c r="D23" s="19"/>
      <c r="E23" s="19"/>
      <c r="F23" s="19"/>
      <c r="G23" s="15"/>
      <c r="H23" s="15"/>
      <c r="I23" s="15"/>
      <c r="J23" s="15"/>
      <c r="K23" s="15"/>
      <c r="L23" s="15"/>
      <c r="M23" s="15"/>
    </row>
    <row r="24">
      <c r="A24" s="15"/>
      <c r="B24" s="15"/>
      <c r="C24" s="15"/>
      <c r="D24" s="15"/>
      <c r="E24" s="16"/>
      <c r="F24" s="60"/>
      <c r="G24" s="15"/>
      <c r="H24" s="15"/>
      <c r="I24" s="15"/>
      <c r="J24" s="15"/>
      <c r="K24" s="15"/>
      <c r="L24" s="15"/>
      <c r="M24" s="15"/>
    </row>
  </sheetData>
  <mergeCells count="4">
    <mergeCell ref="C5:D6"/>
    <mergeCell ref="E6:G6"/>
    <mergeCell ref="H6:J6"/>
    <mergeCell ref="K6:M6"/>
  </mergeCells>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5" width="2.75"/>
    <col customWidth="1" min="6" max="6" width="56.0"/>
    <col customWidth="1" min="7" max="17" width="11.38"/>
  </cols>
  <sheetData>
    <row r="1">
      <c r="A1" s="1"/>
      <c r="B1" s="1"/>
      <c r="C1" s="1"/>
      <c r="D1" s="1"/>
      <c r="E1" s="1"/>
      <c r="F1" s="1"/>
      <c r="G1" s="21"/>
      <c r="H1" s="22"/>
      <c r="I1" s="22"/>
      <c r="J1" s="22"/>
      <c r="K1" s="22"/>
      <c r="L1" s="22"/>
      <c r="M1" s="22"/>
      <c r="N1" s="22"/>
      <c r="O1" s="22"/>
      <c r="P1" s="22"/>
      <c r="Q1" s="22"/>
    </row>
    <row r="2" ht="6.75" customHeight="1">
      <c r="A2" s="1"/>
      <c r="B2" s="2"/>
      <c r="C2" s="2"/>
      <c r="D2" s="2"/>
      <c r="E2" s="2"/>
      <c r="F2" s="2"/>
      <c r="G2" s="23"/>
      <c r="H2" s="24"/>
      <c r="I2" s="24"/>
      <c r="J2" s="24"/>
      <c r="K2" s="24"/>
      <c r="L2" s="24"/>
      <c r="M2" s="24"/>
      <c r="N2" s="24"/>
      <c r="O2" s="24"/>
      <c r="P2" s="24"/>
      <c r="Q2" s="24"/>
    </row>
    <row r="3">
      <c r="A3" s="1"/>
      <c r="B3" s="2"/>
      <c r="C3" s="2"/>
      <c r="D3" s="2"/>
      <c r="E3" s="2"/>
      <c r="F3" s="2"/>
      <c r="G3" s="23"/>
      <c r="H3" s="24"/>
      <c r="I3" s="24"/>
      <c r="J3" s="24"/>
      <c r="K3" s="24"/>
      <c r="L3" s="24"/>
      <c r="M3" s="24"/>
      <c r="N3" s="24"/>
      <c r="O3" s="24"/>
      <c r="P3" s="24"/>
      <c r="Q3" s="24"/>
    </row>
    <row r="4">
      <c r="A4" s="1"/>
      <c r="B4" s="2"/>
      <c r="C4" s="2"/>
      <c r="D4" s="2"/>
      <c r="E4" s="2"/>
      <c r="F4" s="2"/>
      <c r="G4" s="23"/>
      <c r="H4" s="24"/>
      <c r="I4" s="24"/>
      <c r="J4" s="24"/>
      <c r="K4" s="24"/>
      <c r="L4" s="24"/>
      <c r="M4" s="24"/>
      <c r="N4" s="24"/>
      <c r="O4" s="24"/>
      <c r="P4" s="250"/>
      <c r="Q4" s="26">
        <v>46022.0</v>
      </c>
    </row>
    <row r="5">
      <c r="A5" s="3"/>
      <c r="B5" s="4"/>
      <c r="C5" s="62" t="s">
        <v>719</v>
      </c>
      <c r="G5" s="107" t="s">
        <v>38</v>
      </c>
      <c r="H5" s="63" t="s">
        <v>39</v>
      </c>
      <c r="I5" s="63" t="s">
        <v>40</v>
      </c>
      <c r="J5" s="63" t="s">
        <v>41</v>
      </c>
      <c r="K5" s="63" t="s">
        <v>42</v>
      </c>
      <c r="L5" s="63" t="s">
        <v>198</v>
      </c>
      <c r="M5" s="63" t="s">
        <v>199</v>
      </c>
      <c r="N5" s="63" t="s">
        <v>703</v>
      </c>
      <c r="O5" s="63" t="s">
        <v>720</v>
      </c>
      <c r="P5" s="63" t="s">
        <v>721</v>
      </c>
      <c r="Q5" s="63" t="s">
        <v>722</v>
      </c>
    </row>
    <row r="6">
      <c r="A6" s="1"/>
      <c r="B6" s="2"/>
      <c r="G6" s="344" t="s">
        <v>723</v>
      </c>
      <c r="H6" s="67"/>
      <c r="I6" s="67"/>
      <c r="J6" s="67"/>
      <c r="K6" s="49"/>
      <c r="L6" s="66" t="s">
        <v>724</v>
      </c>
      <c r="M6" s="49"/>
      <c r="N6" s="66" t="s">
        <v>121</v>
      </c>
      <c r="O6" s="49"/>
      <c r="P6" s="66" t="s">
        <v>725</v>
      </c>
      <c r="Q6" s="67"/>
    </row>
    <row r="7" ht="57.0" customHeight="1">
      <c r="A7" s="6"/>
      <c r="B7" s="7"/>
      <c r="C7" s="8" t="s">
        <v>43</v>
      </c>
      <c r="D7" s="8"/>
      <c r="E7" s="8"/>
      <c r="F7" s="9"/>
      <c r="G7" s="346" t="s">
        <v>726</v>
      </c>
      <c r="H7" s="347" t="s">
        <v>727</v>
      </c>
      <c r="I7" s="347" t="s">
        <v>728</v>
      </c>
      <c r="J7" s="347" t="s">
        <v>729</v>
      </c>
      <c r="K7" s="348">
        <v>12.5</v>
      </c>
      <c r="L7" s="347" t="s">
        <v>730</v>
      </c>
      <c r="M7" s="348">
        <v>12.5</v>
      </c>
      <c r="N7" s="347" t="s">
        <v>730</v>
      </c>
      <c r="O7" s="348">
        <v>12.5</v>
      </c>
      <c r="P7" s="347" t="s">
        <v>730</v>
      </c>
      <c r="Q7" s="349">
        <v>12.5</v>
      </c>
    </row>
    <row r="8">
      <c r="A8" s="10"/>
      <c r="B8" s="11"/>
      <c r="C8" s="88" t="s">
        <v>45</v>
      </c>
      <c r="D8" s="88" t="s">
        <v>731</v>
      </c>
      <c r="G8" s="13" t="s">
        <v>59</v>
      </c>
      <c r="H8" s="13" t="s">
        <v>59</v>
      </c>
      <c r="I8" s="13" t="s">
        <v>59</v>
      </c>
      <c r="J8" s="13" t="s">
        <v>59</v>
      </c>
      <c r="K8" s="13" t="s">
        <v>59</v>
      </c>
      <c r="L8" s="13" t="s">
        <v>59</v>
      </c>
      <c r="M8" s="13" t="s">
        <v>59</v>
      </c>
      <c r="N8" s="13" t="s">
        <v>59</v>
      </c>
      <c r="O8" s="13" t="s">
        <v>59</v>
      </c>
      <c r="P8" s="13" t="s">
        <v>59</v>
      </c>
      <c r="Q8" s="13" t="s">
        <v>59</v>
      </c>
    </row>
    <row r="9">
      <c r="A9" s="10"/>
      <c r="B9" s="11"/>
      <c r="C9" s="78" t="s">
        <v>49</v>
      </c>
      <c r="D9" s="78" t="s">
        <v>732</v>
      </c>
      <c r="G9" s="13" t="s">
        <v>59</v>
      </c>
      <c r="H9" s="13" t="s">
        <v>59</v>
      </c>
      <c r="I9" s="13" t="s">
        <v>59</v>
      </c>
      <c r="J9" s="13" t="s">
        <v>59</v>
      </c>
      <c r="K9" s="13" t="s">
        <v>59</v>
      </c>
      <c r="L9" s="13" t="s">
        <v>59</v>
      </c>
      <c r="M9" s="13" t="s">
        <v>59</v>
      </c>
      <c r="N9" s="13" t="s">
        <v>59</v>
      </c>
      <c r="O9" s="13" t="s">
        <v>59</v>
      </c>
      <c r="P9" s="13" t="s">
        <v>59</v>
      </c>
      <c r="Q9" s="13" t="s">
        <v>59</v>
      </c>
    </row>
    <row r="10">
      <c r="A10" s="10"/>
      <c r="B10" s="11"/>
      <c r="C10" s="78" t="s">
        <v>53</v>
      </c>
      <c r="D10" s="78"/>
      <c r="E10" s="78" t="s">
        <v>733</v>
      </c>
      <c r="G10" s="13" t="s">
        <v>59</v>
      </c>
      <c r="H10" s="13" t="s">
        <v>59</v>
      </c>
      <c r="I10" s="13" t="s">
        <v>59</v>
      </c>
      <c r="J10" s="13" t="s">
        <v>59</v>
      </c>
      <c r="K10" s="13" t="s">
        <v>59</v>
      </c>
      <c r="L10" s="13" t="s">
        <v>59</v>
      </c>
      <c r="M10" s="13" t="s">
        <v>59</v>
      </c>
      <c r="N10" s="13" t="s">
        <v>59</v>
      </c>
      <c r="O10" s="13" t="s">
        <v>59</v>
      </c>
      <c r="P10" s="13" t="s">
        <v>59</v>
      </c>
      <c r="Q10" s="13" t="s">
        <v>59</v>
      </c>
    </row>
    <row r="11">
      <c r="A11" s="10"/>
      <c r="B11" s="11"/>
      <c r="C11" s="78" t="s">
        <v>65</v>
      </c>
      <c r="D11" s="78"/>
      <c r="E11" s="78"/>
      <c r="F11" s="86" t="s">
        <v>734</v>
      </c>
      <c r="G11" s="13" t="s">
        <v>59</v>
      </c>
      <c r="H11" s="13" t="s">
        <v>59</v>
      </c>
      <c r="I11" s="13" t="s">
        <v>59</v>
      </c>
      <c r="J11" s="13" t="s">
        <v>59</v>
      </c>
      <c r="K11" s="13" t="s">
        <v>59</v>
      </c>
      <c r="L11" s="13" t="s">
        <v>59</v>
      </c>
      <c r="M11" s="13" t="s">
        <v>59</v>
      </c>
      <c r="N11" s="13" t="s">
        <v>59</v>
      </c>
      <c r="O11" s="13" t="s">
        <v>59</v>
      </c>
      <c r="P11" s="13" t="s">
        <v>59</v>
      </c>
      <c r="Q11" s="13" t="s">
        <v>59</v>
      </c>
    </row>
    <row r="12">
      <c r="A12" s="10"/>
      <c r="B12" s="11"/>
      <c r="C12" s="78" t="s">
        <v>74</v>
      </c>
      <c r="D12" s="78"/>
      <c r="E12" s="78"/>
      <c r="F12" s="86" t="s">
        <v>735</v>
      </c>
      <c r="G12" s="13" t="s">
        <v>59</v>
      </c>
      <c r="H12" s="13" t="s">
        <v>59</v>
      </c>
      <c r="I12" s="13" t="s">
        <v>59</v>
      </c>
      <c r="J12" s="13" t="s">
        <v>59</v>
      </c>
      <c r="K12" s="13" t="s">
        <v>59</v>
      </c>
      <c r="L12" s="13" t="s">
        <v>59</v>
      </c>
      <c r="M12" s="13" t="s">
        <v>59</v>
      </c>
      <c r="N12" s="13" t="s">
        <v>59</v>
      </c>
      <c r="O12" s="13" t="s">
        <v>59</v>
      </c>
      <c r="P12" s="13" t="s">
        <v>59</v>
      </c>
      <c r="Q12" s="13" t="s">
        <v>59</v>
      </c>
    </row>
    <row r="13">
      <c r="A13" s="10"/>
      <c r="B13" s="11"/>
      <c r="C13" s="78" t="s">
        <v>83</v>
      </c>
      <c r="D13" s="78"/>
      <c r="E13" s="78" t="s">
        <v>736</v>
      </c>
      <c r="G13" s="74"/>
      <c r="H13" s="74"/>
      <c r="I13" s="13" t="s">
        <v>59</v>
      </c>
      <c r="J13" s="13" t="s">
        <v>59</v>
      </c>
      <c r="K13" s="13" t="s">
        <v>59</v>
      </c>
      <c r="L13" s="13" t="s">
        <v>59</v>
      </c>
      <c r="M13" s="13" t="s">
        <v>59</v>
      </c>
      <c r="N13" s="13" t="s">
        <v>59</v>
      </c>
      <c r="O13" s="13" t="s">
        <v>59</v>
      </c>
      <c r="P13" s="13" t="s">
        <v>59</v>
      </c>
      <c r="Q13" s="13" t="s">
        <v>59</v>
      </c>
    </row>
    <row r="14">
      <c r="A14" s="10"/>
      <c r="B14" s="11"/>
      <c r="C14" s="78" t="s">
        <v>85</v>
      </c>
      <c r="D14" s="78" t="s">
        <v>737</v>
      </c>
      <c r="G14" s="13" t="s">
        <v>59</v>
      </c>
      <c r="H14" s="13" t="s">
        <v>59</v>
      </c>
      <c r="I14" s="13" t="s">
        <v>59</v>
      </c>
      <c r="J14" s="13" t="s">
        <v>59</v>
      </c>
      <c r="K14" s="13" t="s">
        <v>59</v>
      </c>
      <c r="L14" s="13" t="s">
        <v>59</v>
      </c>
      <c r="M14" s="13" t="s">
        <v>59</v>
      </c>
      <c r="N14" s="13" t="s">
        <v>59</v>
      </c>
      <c r="O14" s="13" t="s">
        <v>59</v>
      </c>
      <c r="P14" s="13" t="s">
        <v>59</v>
      </c>
      <c r="Q14" s="13" t="s">
        <v>59</v>
      </c>
    </row>
    <row r="15">
      <c r="A15" s="10"/>
      <c r="B15" s="11"/>
      <c r="C15" s="78"/>
      <c r="D15" s="78"/>
      <c r="E15" s="78" t="s">
        <v>738</v>
      </c>
      <c r="G15" s="13" t="s">
        <v>59</v>
      </c>
      <c r="H15" s="13" t="s">
        <v>59</v>
      </c>
      <c r="I15" s="13" t="s">
        <v>59</v>
      </c>
      <c r="J15" s="13" t="s">
        <v>59</v>
      </c>
      <c r="K15" s="13" t="s">
        <v>59</v>
      </c>
      <c r="L15" s="13" t="s">
        <v>59</v>
      </c>
      <c r="M15" s="13" t="s">
        <v>59</v>
      </c>
      <c r="N15" s="13" t="s">
        <v>59</v>
      </c>
      <c r="O15" s="13" t="s">
        <v>59</v>
      </c>
      <c r="P15" s="13" t="s">
        <v>59</v>
      </c>
      <c r="Q15" s="13" t="s">
        <v>59</v>
      </c>
    </row>
    <row r="16">
      <c r="A16" s="10"/>
      <c r="B16" s="11"/>
      <c r="C16" s="78"/>
      <c r="D16" s="78"/>
      <c r="E16" s="78"/>
      <c r="F16" s="86" t="s">
        <v>734</v>
      </c>
      <c r="G16" s="13" t="s">
        <v>59</v>
      </c>
      <c r="H16" s="13" t="s">
        <v>59</v>
      </c>
      <c r="I16" s="13" t="s">
        <v>59</v>
      </c>
      <c r="J16" s="13" t="s">
        <v>59</v>
      </c>
      <c r="K16" s="13" t="s">
        <v>59</v>
      </c>
      <c r="L16" s="13" t="s">
        <v>59</v>
      </c>
      <c r="M16" s="13" t="s">
        <v>59</v>
      </c>
      <c r="N16" s="13" t="s">
        <v>59</v>
      </c>
      <c r="O16" s="13" t="s">
        <v>59</v>
      </c>
      <c r="P16" s="13" t="s">
        <v>59</v>
      </c>
      <c r="Q16" s="13" t="s">
        <v>59</v>
      </c>
    </row>
    <row r="17">
      <c r="A17" s="10"/>
      <c r="B17" s="11"/>
      <c r="C17" s="78"/>
      <c r="D17" s="78"/>
      <c r="E17" s="78"/>
      <c r="F17" s="86" t="s">
        <v>735</v>
      </c>
      <c r="G17" s="13" t="s">
        <v>59</v>
      </c>
      <c r="H17" s="13" t="s">
        <v>59</v>
      </c>
      <c r="I17" s="13" t="s">
        <v>59</v>
      </c>
      <c r="J17" s="13" t="s">
        <v>59</v>
      </c>
      <c r="K17" s="13" t="s">
        <v>59</v>
      </c>
      <c r="L17" s="13" t="s">
        <v>59</v>
      </c>
      <c r="M17" s="13" t="s">
        <v>59</v>
      </c>
      <c r="N17" s="13" t="s">
        <v>59</v>
      </c>
      <c r="O17" s="13" t="s">
        <v>59</v>
      </c>
      <c r="P17" s="13" t="s">
        <v>59</v>
      </c>
      <c r="Q17" s="13" t="s">
        <v>59</v>
      </c>
    </row>
    <row r="18">
      <c r="A18" s="10"/>
      <c r="B18" s="11"/>
      <c r="C18" s="78"/>
      <c r="D18" s="78"/>
      <c r="E18" s="78" t="s">
        <v>736</v>
      </c>
      <c r="G18" s="74"/>
      <c r="H18" s="74"/>
      <c r="I18" s="13" t="s">
        <v>59</v>
      </c>
      <c r="J18" s="13" t="s">
        <v>59</v>
      </c>
      <c r="K18" s="13" t="s">
        <v>59</v>
      </c>
      <c r="L18" s="13" t="s">
        <v>59</v>
      </c>
      <c r="M18" s="13" t="s">
        <v>59</v>
      </c>
      <c r="N18" s="13" t="s">
        <v>59</v>
      </c>
      <c r="O18" s="13" t="s">
        <v>59</v>
      </c>
      <c r="P18" s="13" t="s">
        <v>59</v>
      </c>
      <c r="Q18" s="13" t="s">
        <v>59</v>
      </c>
    </row>
    <row r="19">
      <c r="A19" s="10"/>
      <c r="B19" s="11"/>
      <c r="C19" s="78"/>
      <c r="D19" s="78"/>
      <c r="E19" s="78"/>
      <c r="F19" s="86"/>
      <c r="G19" s="13"/>
      <c r="H19" s="13"/>
      <c r="I19" s="13"/>
      <c r="J19" s="13"/>
      <c r="K19" s="13"/>
      <c r="L19" s="13"/>
      <c r="M19" s="13"/>
      <c r="N19" s="13"/>
      <c r="O19" s="13"/>
      <c r="P19" s="13"/>
      <c r="Q19" s="13"/>
    </row>
    <row r="20">
      <c r="A20" s="15"/>
      <c r="B20" s="42"/>
      <c r="C20" s="42" t="s">
        <v>119</v>
      </c>
      <c r="D20" s="42"/>
      <c r="E20" s="42"/>
      <c r="F20" s="15"/>
    </row>
    <row r="21">
      <c r="A21" s="15"/>
      <c r="B21" s="17"/>
      <c r="C21" s="83"/>
      <c r="D21" s="83"/>
      <c r="E21" s="83"/>
      <c r="F21" s="83"/>
      <c r="G21" s="83"/>
      <c r="H21" s="83"/>
      <c r="I21" s="170"/>
      <c r="J21" s="170"/>
      <c r="K21" s="170"/>
      <c r="L21" s="170"/>
      <c r="M21" s="170"/>
      <c r="N21" s="170"/>
      <c r="O21" s="170"/>
      <c r="P21" s="170"/>
      <c r="Q21" s="170"/>
    </row>
    <row r="22">
      <c r="A22" s="20"/>
      <c r="B22" s="20"/>
      <c r="C22" s="19"/>
      <c r="D22" s="19"/>
      <c r="E22" s="19"/>
      <c r="F22" s="19"/>
      <c r="G22" s="19"/>
      <c r="H22" s="19"/>
      <c r="I22" s="20"/>
      <c r="J22" s="20"/>
      <c r="K22" s="20"/>
      <c r="L22" s="20"/>
      <c r="M22" s="20"/>
      <c r="N22" s="20"/>
      <c r="O22" s="20"/>
      <c r="P22" s="20"/>
      <c r="Q22" s="20"/>
    </row>
    <row r="23">
      <c r="A23" s="15"/>
      <c r="B23" s="15"/>
      <c r="C23" s="19"/>
      <c r="D23" s="19"/>
      <c r="E23" s="19"/>
      <c r="F23" s="19"/>
      <c r="G23" s="19"/>
      <c r="H23" s="19"/>
      <c r="I23" s="15"/>
      <c r="J23" s="15"/>
      <c r="K23" s="15"/>
      <c r="L23" s="15"/>
      <c r="M23" s="15"/>
      <c r="N23" s="15"/>
      <c r="O23" s="15"/>
      <c r="P23" s="15"/>
      <c r="Q23" s="15"/>
    </row>
    <row r="24">
      <c r="A24" s="15"/>
      <c r="B24" s="15"/>
      <c r="C24" s="15"/>
      <c r="D24" s="15"/>
      <c r="E24" s="15"/>
      <c r="F24" s="15"/>
      <c r="G24" s="16"/>
      <c r="H24" s="60"/>
      <c r="I24" s="15"/>
      <c r="J24" s="15"/>
      <c r="K24" s="15"/>
      <c r="L24" s="15"/>
      <c r="M24" s="15"/>
      <c r="N24" s="15"/>
      <c r="O24" s="15"/>
      <c r="P24" s="15"/>
      <c r="Q24" s="15"/>
    </row>
  </sheetData>
  <mergeCells count="12">
    <mergeCell ref="E10:F10"/>
    <mergeCell ref="E13:F13"/>
    <mergeCell ref="D14:F14"/>
    <mergeCell ref="E15:F15"/>
    <mergeCell ref="E18:F18"/>
    <mergeCell ref="C5:F6"/>
    <mergeCell ref="G6:K6"/>
    <mergeCell ref="L6:M6"/>
    <mergeCell ref="N6:O6"/>
    <mergeCell ref="P6:Q6"/>
    <mergeCell ref="D8:F8"/>
    <mergeCell ref="D9:F9"/>
  </mergeCells>
  <drawing r:id="rId4"/>
  <legacyDrawing r:id="rId5"/>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5" width="2.75"/>
    <col customWidth="1" min="6" max="6" width="56.0"/>
    <col customWidth="1" min="7" max="17" width="11.38"/>
  </cols>
  <sheetData>
    <row r="1">
      <c r="A1" s="1"/>
      <c r="B1" s="1"/>
      <c r="C1" s="1"/>
      <c r="D1" s="1"/>
      <c r="E1" s="1"/>
      <c r="F1" s="1"/>
      <c r="G1" s="21"/>
      <c r="H1" s="22"/>
      <c r="I1" s="22"/>
      <c r="J1" s="22"/>
      <c r="K1" s="22"/>
      <c r="L1" s="22"/>
      <c r="M1" s="22"/>
      <c r="N1" s="22"/>
      <c r="O1" s="22"/>
      <c r="P1" s="22"/>
      <c r="Q1" s="22"/>
    </row>
    <row r="2" ht="6.75" customHeight="1">
      <c r="A2" s="1"/>
      <c r="B2" s="2"/>
      <c r="C2" s="2"/>
      <c r="D2" s="2"/>
      <c r="E2" s="2"/>
      <c r="F2" s="2"/>
      <c r="G2" s="23"/>
      <c r="H2" s="24"/>
      <c r="I2" s="24"/>
      <c r="J2" s="24"/>
      <c r="K2" s="24"/>
      <c r="L2" s="24"/>
      <c r="M2" s="24"/>
      <c r="N2" s="24"/>
      <c r="O2" s="24"/>
      <c r="P2" s="24"/>
      <c r="Q2" s="24"/>
    </row>
    <row r="3">
      <c r="A3" s="1"/>
      <c r="B3" s="2"/>
      <c r="C3" s="2"/>
      <c r="D3" s="2"/>
      <c r="E3" s="2"/>
      <c r="F3" s="2"/>
      <c r="G3" s="23"/>
      <c r="H3" s="24"/>
      <c r="I3" s="24"/>
      <c r="J3" s="24"/>
      <c r="K3" s="24"/>
      <c r="L3" s="24"/>
      <c r="M3" s="24"/>
      <c r="N3" s="24"/>
      <c r="O3" s="24"/>
      <c r="P3" s="24"/>
      <c r="Q3" s="24"/>
    </row>
    <row r="4">
      <c r="A4" s="1"/>
      <c r="B4" s="2"/>
      <c r="C4" s="2"/>
      <c r="D4" s="2"/>
      <c r="E4" s="2"/>
      <c r="F4" s="2"/>
      <c r="G4" s="23"/>
      <c r="H4" s="24"/>
      <c r="I4" s="24"/>
      <c r="J4" s="24"/>
      <c r="K4" s="24"/>
      <c r="L4" s="24"/>
      <c r="M4" s="24"/>
      <c r="N4" s="24"/>
      <c r="O4" s="24"/>
      <c r="P4" s="250"/>
      <c r="Q4" s="26">
        <v>46022.0</v>
      </c>
    </row>
    <row r="5">
      <c r="A5" s="3"/>
      <c r="B5" s="4"/>
      <c r="C5" s="62" t="s">
        <v>739</v>
      </c>
      <c r="G5" s="350" t="s">
        <v>38</v>
      </c>
      <c r="H5" s="351" t="s">
        <v>39</v>
      </c>
      <c r="I5" s="351" t="s">
        <v>40</v>
      </c>
      <c r="J5" s="351" t="s">
        <v>41</v>
      </c>
      <c r="K5" s="351" t="s">
        <v>42</v>
      </c>
      <c r="L5" s="351" t="s">
        <v>198</v>
      </c>
      <c r="M5" s="351" t="s">
        <v>199</v>
      </c>
      <c r="N5" s="351" t="s">
        <v>703</v>
      </c>
      <c r="O5" s="351" t="s">
        <v>720</v>
      </c>
      <c r="P5" s="351" t="s">
        <v>721</v>
      </c>
      <c r="Q5" s="66" t="s">
        <v>722</v>
      </c>
    </row>
    <row r="6">
      <c r="A6" s="1"/>
      <c r="B6" s="2"/>
      <c r="G6" s="352" t="s">
        <v>723</v>
      </c>
      <c r="H6" s="353"/>
      <c r="I6" s="353"/>
      <c r="J6" s="353"/>
      <c r="K6" s="335"/>
      <c r="L6" s="354" t="s">
        <v>724</v>
      </c>
      <c r="M6" s="335"/>
      <c r="N6" s="354" t="s">
        <v>121</v>
      </c>
      <c r="O6" s="335"/>
      <c r="P6" s="354" t="s">
        <v>725</v>
      </c>
      <c r="Q6" s="353"/>
    </row>
    <row r="7" ht="57.0" customHeight="1">
      <c r="A7" s="6"/>
      <c r="B7" s="7"/>
      <c r="C7" s="8" t="s">
        <v>43</v>
      </c>
      <c r="D7" s="8"/>
      <c r="E7" s="8"/>
      <c r="F7" s="9"/>
      <c r="G7" s="346" t="s">
        <v>726</v>
      </c>
      <c r="H7" s="347" t="s">
        <v>727</v>
      </c>
      <c r="I7" s="347" t="s">
        <v>728</v>
      </c>
      <c r="J7" s="347" t="s">
        <v>729</v>
      </c>
      <c r="K7" s="348">
        <v>12.5</v>
      </c>
      <c r="L7" s="347" t="s">
        <v>730</v>
      </c>
      <c r="M7" s="348">
        <v>12.5</v>
      </c>
      <c r="N7" s="347" t="s">
        <v>730</v>
      </c>
      <c r="O7" s="348">
        <v>12.5</v>
      </c>
      <c r="P7" s="347" t="s">
        <v>730</v>
      </c>
      <c r="Q7" s="349">
        <v>12.5</v>
      </c>
    </row>
    <row r="8">
      <c r="A8" s="10"/>
      <c r="B8" s="11"/>
      <c r="C8" s="88" t="s">
        <v>45</v>
      </c>
      <c r="D8" s="88" t="s">
        <v>731</v>
      </c>
      <c r="G8" s="13" t="s">
        <v>59</v>
      </c>
      <c r="H8" s="13">
        <v>2.02066068E8</v>
      </c>
      <c r="I8" s="13" t="s">
        <v>59</v>
      </c>
      <c r="J8" s="13">
        <v>4.0305758E7</v>
      </c>
      <c r="K8" s="13" t="s">
        <v>59</v>
      </c>
      <c r="L8" s="13">
        <v>2.42371827E8</v>
      </c>
      <c r="M8" s="13" t="s">
        <v>59</v>
      </c>
      <c r="N8" s="13">
        <v>1.10975155E8</v>
      </c>
      <c r="O8" s="13" t="s">
        <v>59</v>
      </c>
      <c r="P8" s="13">
        <v>8878012.0</v>
      </c>
      <c r="Q8" s="13" t="s">
        <v>59</v>
      </c>
    </row>
    <row r="9">
      <c r="A9" s="10"/>
      <c r="B9" s="11"/>
      <c r="C9" s="78" t="s">
        <v>49</v>
      </c>
      <c r="D9" s="78" t="s">
        <v>732</v>
      </c>
      <c r="G9" s="13" t="s">
        <v>59</v>
      </c>
      <c r="H9" s="13">
        <v>2.02066068E8</v>
      </c>
      <c r="I9" s="13" t="s">
        <v>59</v>
      </c>
      <c r="J9" s="13">
        <v>4.0305758E7</v>
      </c>
      <c r="K9" s="13" t="s">
        <v>59</v>
      </c>
      <c r="L9" s="13">
        <v>2.42371827E8</v>
      </c>
      <c r="M9" s="13" t="s">
        <v>59</v>
      </c>
      <c r="N9" s="13">
        <v>1.10975155E8</v>
      </c>
      <c r="O9" s="13" t="s">
        <v>59</v>
      </c>
      <c r="P9" s="13">
        <v>8878012.0</v>
      </c>
      <c r="Q9" s="13" t="s">
        <v>59</v>
      </c>
    </row>
    <row r="10">
      <c r="A10" s="10"/>
      <c r="B10" s="11"/>
      <c r="C10" s="78" t="s">
        <v>53</v>
      </c>
      <c r="D10" s="78"/>
      <c r="E10" s="78" t="s">
        <v>733</v>
      </c>
      <c r="G10" s="13" t="s">
        <v>59</v>
      </c>
      <c r="H10" s="13">
        <v>2.02066068E8</v>
      </c>
      <c r="I10" s="13" t="s">
        <v>59</v>
      </c>
      <c r="J10" s="13">
        <v>4.0305758E7</v>
      </c>
      <c r="K10" s="13" t="s">
        <v>59</v>
      </c>
      <c r="L10" s="13">
        <v>2.42371827E8</v>
      </c>
      <c r="M10" s="13" t="s">
        <v>59</v>
      </c>
      <c r="N10" s="13">
        <v>1.10975155E8</v>
      </c>
      <c r="O10" s="13" t="s">
        <v>59</v>
      </c>
      <c r="P10" s="13">
        <v>8878012.0</v>
      </c>
      <c r="Q10" s="13" t="s">
        <v>59</v>
      </c>
    </row>
    <row r="11">
      <c r="A11" s="10"/>
      <c r="B11" s="11"/>
      <c r="C11" s="78" t="s">
        <v>65</v>
      </c>
      <c r="D11" s="78"/>
      <c r="E11" s="78"/>
      <c r="F11" s="86" t="s">
        <v>734</v>
      </c>
      <c r="G11" s="13" t="s">
        <v>59</v>
      </c>
      <c r="H11" s="13">
        <v>2.02066068E8</v>
      </c>
      <c r="I11" s="13" t="s">
        <v>59</v>
      </c>
      <c r="J11" s="13">
        <v>4.0305758E7</v>
      </c>
      <c r="K11" s="13" t="s">
        <v>59</v>
      </c>
      <c r="L11" s="13">
        <v>2.42371827E8</v>
      </c>
      <c r="M11" s="13" t="s">
        <v>59</v>
      </c>
      <c r="N11" s="13">
        <v>1.10975155E8</v>
      </c>
      <c r="O11" s="13" t="s">
        <v>59</v>
      </c>
      <c r="P11" s="13">
        <v>8878012.0</v>
      </c>
      <c r="Q11" s="13" t="s">
        <v>59</v>
      </c>
    </row>
    <row r="12">
      <c r="A12" s="10"/>
      <c r="B12" s="11"/>
      <c r="C12" s="78" t="s">
        <v>74</v>
      </c>
      <c r="D12" s="78"/>
      <c r="E12" s="78"/>
      <c r="F12" s="86" t="s">
        <v>735</v>
      </c>
      <c r="G12" s="13" t="s">
        <v>59</v>
      </c>
      <c r="H12" s="13" t="s">
        <v>59</v>
      </c>
      <c r="I12" s="13" t="s">
        <v>59</v>
      </c>
      <c r="J12" s="13" t="s">
        <v>59</v>
      </c>
      <c r="K12" s="13" t="s">
        <v>59</v>
      </c>
      <c r="L12" s="13" t="s">
        <v>59</v>
      </c>
      <c r="M12" s="13" t="s">
        <v>59</v>
      </c>
      <c r="N12" s="13" t="s">
        <v>59</v>
      </c>
      <c r="O12" s="13" t="s">
        <v>59</v>
      </c>
      <c r="P12" s="13" t="s">
        <v>59</v>
      </c>
      <c r="Q12" s="13" t="s">
        <v>59</v>
      </c>
    </row>
    <row r="13">
      <c r="A13" s="10"/>
      <c r="B13" s="11"/>
      <c r="C13" s="78" t="s">
        <v>83</v>
      </c>
      <c r="D13" s="78"/>
      <c r="E13" s="78" t="s">
        <v>736</v>
      </c>
      <c r="G13" s="74"/>
      <c r="H13" s="74"/>
      <c r="I13" s="13" t="s">
        <v>59</v>
      </c>
      <c r="J13" s="13" t="s">
        <v>59</v>
      </c>
      <c r="K13" s="13" t="s">
        <v>59</v>
      </c>
      <c r="L13" s="13" t="s">
        <v>59</v>
      </c>
      <c r="M13" s="13" t="s">
        <v>59</v>
      </c>
      <c r="N13" s="13" t="s">
        <v>59</v>
      </c>
      <c r="O13" s="13" t="s">
        <v>59</v>
      </c>
      <c r="P13" s="13" t="s">
        <v>59</v>
      </c>
      <c r="Q13" s="13" t="s">
        <v>59</v>
      </c>
    </row>
    <row r="14">
      <c r="A14" s="10"/>
      <c r="B14" s="11"/>
      <c r="C14" s="78" t="s">
        <v>85</v>
      </c>
      <c r="D14" s="78" t="s">
        <v>737</v>
      </c>
      <c r="G14" s="13" t="s">
        <v>59</v>
      </c>
      <c r="H14" s="13" t="s">
        <v>59</v>
      </c>
      <c r="I14" s="13" t="s">
        <v>59</v>
      </c>
      <c r="J14" s="13" t="s">
        <v>59</v>
      </c>
      <c r="K14" s="13" t="s">
        <v>59</v>
      </c>
      <c r="L14" s="13" t="s">
        <v>59</v>
      </c>
      <c r="M14" s="13" t="s">
        <v>59</v>
      </c>
      <c r="N14" s="13" t="s">
        <v>59</v>
      </c>
      <c r="O14" s="13" t="s">
        <v>59</v>
      </c>
      <c r="P14" s="13" t="s">
        <v>59</v>
      </c>
      <c r="Q14" s="13" t="s">
        <v>59</v>
      </c>
    </row>
    <row r="15">
      <c r="A15" s="10"/>
      <c r="B15" s="11"/>
      <c r="C15" s="78"/>
      <c r="D15" s="78"/>
      <c r="E15" s="78" t="s">
        <v>738</v>
      </c>
      <c r="G15" s="13" t="s">
        <v>59</v>
      </c>
      <c r="H15" s="13" t="s">
        <v>59</v>
      </c>
      <c r="I15" s="13" t="s">
        <v>59</v>
      </c>
      <c r="J15" s="13" t="s">
        <v>59</v>
      </c>
      <c r="K15" s="13" t="s">
        <v>59</v>
      </c>
      <c r="L15" s="13" t="s">
        <v>59</v>
      </c>
      <c r="M15" s="13" t="s">
        <v>59</v>
      </c>
      <c r="N15" s="13" t="s">
        <v>59</v>
      </c>
      <c r="O15" s="13" t="s">
        <v>59</v>
      </c>
      <c r="P15" s="13" t="s">
        <v>59</v>
      </c>
      <c r="Q15" s="13" t="s">
        <v>59</v>
      </c>
    </row>
    <row r="16">
      <c r="A16" s="10"/>
      <c r="B16" s="11"/>
      <c r="C16" s="78"/>
      <c r="D16" s="78"/>
      <c r="E16" s="78"/>
      <c r="F16" s="86" t="s">
        <v>734</v>
      </c>
      <c r="G16" s="13" t="s">
        <v>59</v>
      </c>
      <c r="H16" s="13" t="s">
        <v>59</v>
      </c>
      <c r="I16" s="13" t="s">
        <v>59</v>
      </c>
      <c r="J16" s="13" t="s">
        <v>59</v>
      </c>
      <c r="K16" s="13" t="s">
        <v>59</v>
      </c>
      <c r="L16" s="13" t="s">
        <v>59</v>
      </c>
      <c r="M16" s="13" t="s">
        <v>59</v>
      </c>
      <c r="N16" s="13" t="s">
        <v>59</v>
      </c>
      <c r="O16" s="13" t="s">
        <v>59</v>
      </c>
      <c r="P16" s="13" t="s">
        <v>59</v>
      </c>
      <c r="Q16" s="13" t="s">
        <v>59</v>
      </c>
    </row>
    <row r="17">
      <c r="A17" s="10"/>
      <c r="B17" s="11"/>
      <c r="C17" s="78"/>
      <c r="D17" s="78"/>
      <c r="E17" s="78"/>
      <c r="F17" s="86" t="s">
        <v>735</v>
      </c>
      <c r="G17" s="13" t="s">
        <v>59</v>
      </c>
      <c r="H17" s="13" t="s">
        <v>59</v>
      </c>
      <c r="I17" s="13" t="s">
        <v>59</v>
      </c>
      <c r="J17" s="13" t="s">
        <v>59</v>
      </c>
      <c r="K17" s="13" t="s">
        <v>59</v>
      </c>
      <c r="L17" s="13" t="s">
        <v>59</v>
      </c>
      <c r="M17" s="13" t="s">
        <v>59</v>
      </c>
      <c r="N17" s="13" t="s">
        <v>59</v>
      </c>
      <c r="O17" s="13" t="s">
        <v>59</v>
      </c>
      <c r="P17" s="13" t="s">
        <v>59</v>
      </c>
      <c r="Q17" s="13" t="s">
        <v>59</v>
      </c>
    </row>
    <row r="18">
      <c r="A18" s="10"/>
      <c r="B18" s="11"/>
      <c r="C18" s="78"/>
      <c r="D18" s="78"/>
      <c r="E18" s="78" t="s">
        <v>736</v>
      </c>
      <c r="G18" s="74"/>
      <c r="H18" s="74"/>
      <c r="I18" s="13" t="s">
        <v>59</v>
      </c>
      <c r="J18" s="13" t="s">
        <v>59</v>
      </c>
      <c r="K18" s="13" t="s">
        <v>59</v>
      </c>
      <c r="L18" s="13" t="s">
        <v>59</v>
      </c>
      <c r="M18" s="13" t="s">
        <v>59</v>
      </c>
      <c r="N18" s="13" t="s">
        <v>59</v>
      </c>
      <c r="O18" s="13" t="s">
        <v>59</v>
      </c>
      <c r="P18" s="13" t="s">
        <v>59</v>
      </c>
      <c r="Q18" s="13" t="s">
        <v>59</v>
      </c>
    </row>
    <row r="19">
      <c r="A19" s="10"/>
      <c r="B19" s="11"/>
      <c r="C19" s="78"/>
      <c r="D19" s="78"/>
      <c r="E19" s="78"/>
      <c r="F19" s="86"/>
      <c r="G19" s="13"/>
      <c r="H19" s="13"/>
      <c r="I19" s="13"/>
      <c r="J19" s="13"/>
      <c r="K19" s="13"/>
      <c r="L19" s="13"/>
      <c r="M19" s="13"/>
      <c r="N19" s="13"/>
      <c r="O19" s="13"/>
      <c r="P19" s="13"/>
      <c r="Q19" s="13"/>
    </row>
    <row r="20">
      <c r="A20" s="15"/>
      <c r="B20" s="42"/>
      <c r="C20" s="42" t="s">
        <v>119</v>
      </c>
      <c r="D20" s="42"/>
      <c r="E20" s="42"/>
      <c r="F20" s="15"/>
    </row>
    <row r="21">
      <c r="A21" s="15"/>
      <c r="B21" s="17"/>
      <c r="C21" s="83"/>
      <c r="D21" s="83"/>
      <c r="E21" s="83"/>
      <c r="F21" s="83"/>
      <c r="G21" s="83"/>
      <c r="H21" s="83"/>
      <c r="I21" s="170"/>
      <c r="J21" s="170"/>
      <c r="K21" s="170"/>
      <c r="L21" s="170"/>
      <c r="M21" s="170"/>
      <c r="N21" s="170"/>
      <c r="O21" s="170"/>
      <c r="P21" s="170"/>
      <c r="Q21" s="170"/>
    </row>
    <row r="22">
      <c r="A22" s="20"/>
      <c r="B22" s="20"/>
      <c r="C22" s="19"/>
      <c r="D22" s="19"/>
      <c r="E22" s="19"/>
      <c r="F22" s="19"/>
      <c r="G22" s="19"/>
      <c r="H22" s="19"/>
      <c r="I22" s="20"/>
      <c r="J22" s="20"/>
      <c r="K22" s="20"/>
      <c r="L22" s="20"/>
      <c r="M22" s="20"/>
      <c r="N22" s="20"/>
      <c r="O22" s="20"/>
      <c r="P22" s="20"/>
      <c r="Q22" s="20"/>
    </row>
    <row r="23">
      <c r="A23" s="15"/>
      <c r="B23" s="15"/>
      <c r="C23" s="19"/>
      <c r="D23" s="19"/>
      <c r="E23" s="19"/>
      <c r="F23" s="19"/>
      <c r="G23" s="19"/>
      <c r="H23" s="19"/>
      <c r="I23" s="15"/>
      <c r="J23" s="15"/>
      <c r="K23" s="15"/>
      <c r="L23" s="15"/>
      <c r="M23" s="15"/>
      <c r="N23" s="15"/>
      <c r="O23" s="15"/>
      <c r="P23" s="15"/>
      <c r="Q23" s="15"/>
    </row>
    <row r="24">
      <c r="A24" s="15"/>
      <c r="B24" s="15"/>
      <c r="C24" s="15"/>
      <c r="D24" s="15"/>
      <c r="E24" s="15"/>
      <c r="F24" s="15"/>
      <c r="G24" s="16"/>
      <c r="H24" s="60"/>
      <c r="I24" s="15"/>
      <c r="J24" s="15"/>
      <c r="K24" s="15"/>
      <c r="L24" s="15"/>
      <c r="M24" s="15"/>
      <c r="N24" s="15"/>
      <c r="O24" s="15"/>
      <c r="P24" s="15"/>
      <c r="Q24" s="15"/>
    </row>
  </sheetData>
  <mergeCells count="12">
    <mergeCell ref="E10:F10"/>
    <mergeCell ref="E13:F13"/>
    <mergeCell ref="D14:F14"/>
    <mergeCell ref="E15:F15"/>
    <mergeCell ref="E18:F18"/>
    <mergeCell ref="C5:F6"/>
    <mergeCell ref="G6:K6"/>
    <mergeCell ref="L6:M6"/>
    <mergeCell ref="N6:O6"/>
    <mergeCell ref="P6:Q6"/>
    <mergeCell ref="D8:F8"/>
    <mergeCell ref="D9:F9"/>
  </mergeCells>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351C75"/>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68.13"/>
    <col customWidth="1" min="5" max="5" width="14.0"/>
    <col customWidth="1" hidden="1" min="6" max="8" width="14.0"/>
  </cols>
  <sheetData>
    <row r="1">
      <c r="A1" s="1"/>
      <c r="B1" s="1"/>
      <c r="C1" s="1"/>
      <c r="D1" s="1"/>
      <c r="E1" s="21"/>
      <c r="F1" s="21"/>
      <c r="G1" s="21"/>
      <c r="H1" s="21"/>
    </row>
    <row r="2" ht="6.75" customHeight="1">
      <c r="A2" s="1"/>
      <c r="B2" s="2"/>
      <c r="C2" s="2"/>
      <c r="D2" s="2"/>
      <c r="E2" s="23"/>
      <c r="F2" s="23"/>
      <c r="G2" s="23"/>
      <c r="H2" s="23"/>
    </row>
    <row r="3">
      <c r="A3" s="1"/>
      <c r="B3" s="2"/>
      <c r="C3" s="2"/>
      <c r="D3" s="2"/>
      <c r="E3" s="23"/>
      <c r="F3" s="23"/>
      <c r="G3" s="23"/>
      <c r="H3" s="23"/>
    </row>
    <row r="4">
      <c r="A4" s="1"/>
      <c r="B4" s="2"/>
      <c r="C4" s="2"/>
      <c r="D4" s="2"/>
      <c r="E4" s="26">
        <v>46022.0</v>
      </c>
      <c r="F4" s="23"/>
      <c r="G4" s="23"/>
      <c r="H4" s="23"/>
    </row>
    <row r="5">
      <c r="A5" s="3"/>
      <c r="B5" s="4"/>
      <c r="C5" s="25" t="s">
        <v>740</v>
      </c>
      <c r="E5" s="107"/>
      <c r="F5" s="107"/>
      <c r="G5" s="107"/>
      <c r="H5" s="107"/>
    </row>
    <row r="6">
      <c r="A6" s="1"/>
      <c r="B6" s="2"/>
      <c r="E6" s="107" t="s">
        <v>38</v>
      </c>
      <c r="F6" s="107"/>
      <c r="G6" s="107"/>
      <c r="H6" s="107"/>
    </row>
    <row r="7">
      <c r="A7" s="6"/>
      <c r="B7" s="7"/>
      <c r="C7" s="8" t="s">
        <v>43</v>
      </c>
      <c r="D7" s="9"/>
      <c r="E7" s="107" t="s">
        <v>741</v>
      </c>
      <c r="F7" s="355"/>
      <c r="G7" s="355"/>
      <c r="H7" s="355"/>
    </row>
    <row r="8">
      <c r="A8" s="10"/>
      <c r="B8" s="10"/>
      <c r="C8" s="53" t="s">
        <v>45</v>
      </c>
      <c r="D8" s="54" t="s">
        <v>742</v>
      </c>
      <c r="E8" s="356">
        <v>1.47297759899999E7</v>
      </c>
      <c r="F8" s="56"/>
      <c r="G8" s="56"/>
      <c r="H8" s="56"/>
    </row>
    <row r="9">
      <c r="A9" s="10"/>
      <c r="B9" s="10"/>
      <c r="C9" s="53" t="s">
        <v>47</v>
      </c>
      <c r="D9" s="227" t="s">
        <v>743</v>
      </c>
      <c r="E9" s="356">
        <v>4572772.62</v>
      </c>
      <c r="F9" s="56"/>
      <c r="G9" s="56"/>
      <c r="H9" s="56"/>
    </row>
    <row r="10">
      <c r="A10" s="10"/>
      <c r="B10" s="10"/>
      <c r="C10" s="53" t="s">
        <v>744</v>
      </c>
      <c r="D10" s="54" t="s">
        <v>745</v>
      </c>
      <c r="E10" s="356">
        <v>0.0</v>
      </c>
      <c r="F10" s="56"/>
      <c r="G10" s="56"/>
      <c r="H10" s="56"/>
    </row>
    <row r="11">
      <c r="A11" s="10"/>
      <c r="B11" s="10"/>
      <c r="C11" s="53" t="s">
        <v>746</v>
      </c>
      <c r="D11" s="54" t="s">
        <v>747</v>
      </c>
      <c r="E11" s="356">
        <v>1.015700337E7</v>
      </c>
      <c r="F11" s="56"/>
      <c r="G11" s="56"/>
      <c r="H11" s="56"/>
    </row>
    <row r="12">
      <c r="B12" s="10"/>
      <c r="C12" s="53" t="s">
        <v>748</v>
      </c>
      <c r="D12" s="54" t="s">
        <v>749</v>
      </c>
      <c r="E12" s="356">
        <v>0.0</v>
      </c>
      <c r="F12" s="56"/>
      <c r="G12" s="56"/>
      <c r="H12" s="56"/>
    </row>
    <row r="13">
      <c r="A13" s="10"/>
      <c r="B13" s="10"/>
      <c r="C13" s="53" t="s">
        <v>49</v>
      </c>
      <c r="D13" s="54" t="s">
        <v>750</v>
      </c>
      <c r="E13" s="356">
        <v>0.0</v>
      </c>
      <c r="F13" s="357"/>
      <c r="G13" s="357"/>
      <c r="H13" s="357"/>
    </row>
    <row r="14">
      <c r="A14" s="10"/>
      <c r="B14" s="10"/>
      <c r="C14" s="53" t="s">
        <v>53</v>
      </c>
      <c r="D14" s="54" t="s">
        <v>751</v>
      </c>
      <c r="E14" s="356">
        <v>6.53213714814E9</v>
      </c>
      <c r="F14" s="56"/>
      <c r="G14" s="56"/>
      <c r="H14" s="56"/>
    </row>
    <row r="15">
      <c r="A15" s="10"/>
      <c r="B15" s="10"/>
      <c r="C15" s="53" t="s">
        <v>65</v>
      </c>
      <c r="D15" s="54" t="s">
        <v>752</v>
      </c>
      <c r="E15" s="356">
        <v>0.0</v>
      </c>
      <c r="F15" s="56"/>
      <c r="G15" s="56"/>
      <c r="H15" s="56"/>
    </row>
    <row r="16">
      <c r="A16" s="10"/>
      <c r="B16" s="31"/>
      <c r="C16" s="34" t="s">
        <v>70</v>
      </c>
      <c r="D16" s="358" t="s">
        <v>753</v>
      </c>
      <c r="E16" s="356">
        <v>1.412942187E7</v>
      </c>
      <c r="F16" s="56"/>
      <c r="G16" s="56"/>
      <c r="H16" s="56"/>
    </row>
    <row r="17">
      <c r="A17" s="10"/>
      <c r="B17" s="43"/>
      <c r="C17" s="34" t="s">
        <v>74</v>
      </c>
      <c r="D17" s="358" t="s">
        <v>754</v>
      </c>
      <c r="E17" s="356">
        <v>1.249789087E7</v>
      </c>
      <c r="F17" s="56"/>
      <c r="G17" s="56"/>
      <c r="H17" s="56"/>
    </row>
    <row r="18">
      <c r="A18" s="10"/>
      <c r="B18" s="43"/>
      <c r="C18" s="359" t="s">
        <v>85</v>
      </c>
      <c r="D18" s="360" t="s">
        <v>188</v>
      </c>
      <c r="E18" s="361">
        <v>6.57349423687E9</v>
      </c>
      <c r="F18" s="362"/>
      <c r="G18" s="362"/>
      <c r="H18" s="362"/>
    </row>
    <row r="19">
      <c r="A19" s="15"/>
      <c r="B19" s="15"/>
      <c r="C19" s="15"/>
      <c r="D19" s="15"/>
      <c r="E19" s="16"/>
      <c r="F19" s="16"/>
      <c r="G19" s="16"/>
      <c r="H19" s="16"/>
    </row>
    <row r="20">
      <c r="A20" s="15"/>
      <c r="B20" s="15"/>
      <c r="C20" s="42" t="s">
        <v>119</v>
      </c>
      <c r="D20" s="42"/>
      <c r="E20" s="15"/>
      <c r="F20" s="15"/>
      <c r="G20" s="15"/>
      <c r="H20" s="15"/>
    </row>
    <row r="21">
      <c r="A21" s="15"/>
      <c r="B21" s="15"/>
      <c r="C21" s="61"/>
      <c r="D21" s="61"/>
      <c r="E21" s="61"/>
      <c r="F21" s="83"/>
      <c r="G21" s="83"/>
      <c r="H21" s="83"/>
    </row>
    <row r="22">
      <c r="A22" s="15"/>
      <c r="B22" s="15"/>
      <c r="C22" s="15"/>
      <c r="D22" s="15"/>
      <c r="E22" s="16"/>
      <c r="F22" s="16"/>
      <c r="G22" s="16"/>
      <c r="H22" s="16"/>
    </row>
    <row r="23">
      <c r="A23" s="15"/>
      <c r="B23" s="15"/>
      <c r="C23" s="15"/>
      <c r="D23" s="15"/>
      <c r="E23" s="16"/>
      <c r="F23" s="16"/>
      <c r="G23" s="16"/>
      <c r="H23" s="16"/>
    </row>
    <row r="24">
      <c r="A24" s="15"/>
      <c r="B24" s="15"/>
      <c r="C24" s="15"/>
      <c r="D24" s="15"/>
      <c r="E24" s="363" t="s">
        <v>755</v>
      </c>
      <c r="F24" s="16"/>
      <c r="G24" s="16"/>
      <c r="H24" s="16"/>
    </row>
  </sheetData>
  <mergeCells count="1">
    <mergeCell ref="C5:D6"/>
  </mergeCells>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4.0"/>
    <col customWidth="1" min="5" max="5" width="14.0"/>
    <col customWidth="1" min="6" max="6" width="15.38"/>
    <col customWidth="1" min="7" max="8" width="15.75"/>
  </cols>
  <sheetData>
    <row r="1">
      <c r="A1" s="1"/>
      <c r="B1" s="1"/>
      <c r="C1" s="1"/>
      <c r="D1" s="1"/>
      <c r="E1" s="21"/>
      <c r="F1" s="22"/>
      <c r="G1" s="22"/>
      <c r="H1" s="22"/>
    </row>
    <row r="2" ht="6.75" customHeight="1">
      <c r="A2" s="1"/>
      <c r="B2" s="2"/>
      <c r="C2" s="2"/>
      <c r="D2" s="2"/>
      <c r="E2" s="23"/>
      <c r="F2" s="24"/>
      <c r="G2" s="23"/>
      <c r="H2" s="24"/>
    </row>
    <row r="3">
      <c r="A3" s="1"/>
      <c r="B3" s="2"/>
      <c r="C3" s="2"/>
      <c r="D3" s="2"/>
      <c r="E3" s="23"/>
      <c r="F3" s="24"/>
      <c r="G3" s="23"/>
      <c r="H3" s="24"/>
    </row>
    <row r="4">
      <c r="A4" s="1"/>
      <c r="B4" s="2"/>
      <c r="C4" s="2"/>
      <c r="D4" s="2"/>
      <c r="E4" s="23"/>
      <c r="F4" s="24"/>
      <c r="G4" s="23"/>
      <c r="H4" s="24"/>
    </row>
    <row r="5">
      <c r="A5" s="3"/>
      <c r="B5" s="4"/>
      <c r="C5" s="25" t="s">
        <v>756</v>
      </c>
      <c r="D5" s="2"/>
      <c r="E5" s="107"/>
      <c r="F5" s="24"/>
      <c r="G5" s="23"/>
      <c r="H5" s="24"/>
    </row>
    <row r="6">
      <c r="A6" s="1"/>
      <c r="B6" s="2"/>
      <c r="C6" s="2"/>
      <c r="D6" s="25"/>
      <c r="E6" s="364" t="s">
        <v>757</v>
      </c>
      <c r="F6" s="365"/>
      <c r="G6" s="364" t="s">
        <v>758</v>
      </c>
      <c r="H6" s="365"/>
    </row>
    <row r="7">
      <c r="A7" s="6"/>
      <c r="B7" s="7"/>
      <c r="C7" s="8" t="s">
        <v>478</v>
      </c>
      <c r="D7" s="9"/>
      <c r="E7" s="26">
        <v>46022.0</v>
      </c>
      <c r="F7" s="185">
        <f>E7-365</f>
        <v>45657</v>
      </c>
      <c r="G7" s="26">
        <f>E7</f>
        <v>46022</v>
      </c>
      <c r="H7" s="185">
        <f>G7-365</f>
        <v>45657</v>
      </c>
    </row>
    <row r="8">
      <c r="A8" s="10"/>
      <c r="B8" s="11"/>
      <c r="C8" s="53"/>
      <c r="D8" s="54" t="s">
        <v>759</v>
      </c>
      <c r="E8" s="366">
        <v>5.27970703E8</v>
      </c>
      <c r="F8" s="367">
        <v>5.60066665E8</v>
      </c>
      <c r="G8" s="368">
        <v>2.7768826E7</v>
      </c>
      <c r="H8" s="368" t="s">
        <v>59</v>
      </c>
    </row>
    <row r="9">
      <c r="A9" s="10"/>
      <c r="B9" s="11"/>
      <c r="C9" s="53"/>
      <c r="D9" s="54" t="s">
        <v>760</v>
      </c>
      <c r="E9" s="368">
        <v>1.0046333E7</v>
      </c>
      <c r="F9" s="367" t="s">
        <v>59</v>
      </c>
      <c r="G9" s="368">
        <v>1.652833933E9</v>
      </c>
      <c r="H9" s="368">
        <v>1.181664247E9</v>
      </c>
    </row>
    <row r="10">
      <c r="A10" s="10"/>
      <c r="B10" s="11"/>
      <c r="C10" s="53"/>
      <c r="D10" s="54" t="s">
        <v>761</v>
      </c>
      <c r="E10" s="285">
        <v>7.10753032E8</v>
      </c>
      <c r="F10" s="369" t="s">
        <v>98</v>
      </c>
      <c r="G10" s="370"/>
      <c r="H10" s="370"/>
    </row>
    <row r="11">
      <c r="A11" s="10"/>
      <c r="B11" s="11"/>
      <c r="C11" s="53"/>
      <c r="D11" s="54" t="s">
        <v>762</v>
      </c>
      <c r="E11" s="285">
        <v>1.0614781E7</v>
      </c>
      <c r="F11" s="369" t="s">
        <v>98</v>
      </c>
      <c r="G11" s="370"/>
      <c r="H11" s="370"/>
    </row>
    <row r="12">
      <c r="A12" s="10"/>
      <c r="B12" s="11"/>
      <c r="C12" s="53"/>
      <c r="D12" s="54" t="s">
        <v>763</v>
      </c>
      <c r="E12" s="285">
        <v>5739134.0</v>
      </c>
      <c r="F12" s="369" t="s">
        <v>98</v>
      </c>
      <c r="G12" s="370"/>
      <c r="H12" s="370"/>
    </row>
    <row r="13">
      <c r="A13" s="10"/>
      <c r="B13" s="11"/>
      <c r="C13" s="371"/>
      <c r="D13" s="284" t="s">
        <v>764</v>
      </c>
      <c r="E13" s="285">
        <v>7.09455076E8</v>
      </c>
      <c r="F13" s="369" t="s">
        <v>98</v>
      </c>
      <c r="G13" s="370"/>
      <c r="H13" s="370"/>
    </row>
    <row r="14">
      <c r="A14" s="10"/>
      <c r="B14" s="11"/>
      <c r="C14" s="53"/>
      <c r="D14" s="257" t="s">
        <v>765</v>
      </c>
      <c r="E14" s="366">
        <v>7.10753032E8</v>
      </c>
      <c r="F14" s="367">
        <v>5.60066665E8</v>
      </c>
      <c r="G14" s="368">
        <v>1.652833933E9</v>
      </c>
      <c r="H14" s="368">
        <v>1.181664247E9</v>
      </c>
    </row>
    <row r="15">
      <c r="A15" s="10"/>
      <c r="B15" s="11"/>
      <c r="C15" s="53"/>
      <c r="D15" s="257" t="s">
        <v>766</v>
      </c>
      <c r="E15" s="372">
        <v>46022.0</v>
      </c>
      <c r="F15" s="373"/>
      <c r="G15" s="372">
        <v>45657.0</v>
      </c>
    </row>
    <row r="16">
      <c r="A16" s="10"/>
      <c r="B16" s="11"/>
      <c r="C16" s="53"/>
      <c r="D16" s="374" t="s">
        <v>767</v>
      </c>
      <c r="E16" s="375">
        <v>2.4579306522E10</v>
      </c>
      <c r="F16" s="46"/>
      <c r="G16" s="375">
        <v>2.006451994E10</v>
      </c>
      <c r="H16" s="46"/>
    </row>
    <row r="17">
      <c r="A17" s="15"/>
      <c r="B17" s="15"/>
      <c r="C17" s="15"/>
      <c r="D17" s="15"/>
      <c r="E17" s="16"/>
      <c r="F17" s="60"/>
      <c r="G17" s="16"/>
      <c r="H17" s="60"/>
    </row>
    <row r="18">
      <c r="A18" s="15"/>
      <c r="B18" s="42"/>
      <c r="C18" s="42" t="s">
        <v>119</v>
      </c>
      <c r="D18" s="15"/>
    </row>
    <row r="19">
      <c r="A19" s="15"/>
      <c r="B19" s="17"/>
      <c r="C19" s="230"/>
      <c r="D19" s="376"/>
      <c r="E19" s="46"/>
      <c r="F19" s="46"/>
      <c r="G19" s="46"/>
      <c r="H19" s="170"/>
    </row>
    <row r="20">
      <c r="A20" s="20"/>
      <c r="B20" s="20"/>
      <c r="C20" s="20"/>
      <c r="D20" s="377"/>
      <c r="H20" s="20"/>
    </row>
    <row r="21">
      <c r="A21" s="15"/>
      <c r="B21" s="15"/>
      <c r="C21" s="15"/>
      <c r="D21" s="15"/>
      <c r="E21" s="16"/>
      <c r="F21" s="60"/>
      <c r="G21" s="16"/>
      <c r="H21" s="60"/>
    </row>
    <row r="22">
      <c r="A22" s="15"/>
      <c r="B22" s="15"/>
      <c r="C22" s="15"/>
      <c r="D22" s="15"/>
      <c r="E22" s="378"/>
      <c r="F22" s="60"/>
      <c r="G22" s="16"/>
      <c r="H22" s="60"/>
    </row>
  </sheetData>
  <mergeCells count="8">
    <mergeCell ref="E6:F6"/>
    <mergeCell ref="G6:H6"/>
    <mergeCell ref="E15:F15"/>
    <mergeCell ref="G15:H15"/>
    <mergeCell ref="E16:F16"/>
    <mergeCell ref="G16:H16"/>
    <mergeCell ref="D19:G19"/>
    <mergeCell ref="D20:G20"/>
  </mergeCells>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E7CC3"/>
    <outlinePr summaryBelow="0" summaryRight="0"/>
  </sheetPr>
  <sheetViews>
    <sheetView showGridLines="0" workbookViewId="0"/>
  </sheetViews>
  <sheetFormatPr customHeight="1" defaultColWidth="12.63" defaultRowHeight="15.75"/>
  <cols>
    <col customWidth="1" min="1" max="1" width="2.88"/>
    <col customWidth="1" min="2" max="2" width="1.75"/>
    <col customWidth="1" min="3" max="3" width="18.38"/>
    <col customWidth="1" min="4" max="11" width="14.0"/>
    <col customWidth="1" hidden="1" min="12" max="27" width="18.5"/>
  </cols>
  <sheetData>
    <row r="1">
      <c r="A1" s="379"/>
    </row>
    <row r="2">
      <c r="B2" s="2"/>
      <c r="C2" s="2"/>
      <c r="D2" s="2"/>
      <c r="E2" s="2"/>
      <c r="F2" s="2"/>
      <c r="G2" s="2"/>
      <c r="H2" s="2"/>
      <c r="I2" s="2"/>
      <c r="J2" s="2"/>
      <c r="K2" s="2"/>
    </row>
    <row r="3">
      <c r="B3" s="2"/>
      <c r="C3" s="2"/>
      <c r="D3" s="2"/>
      <c r="E3" s="2"/>
      <c r="F3" s="2"/>
      <c r="G3" s="2"/>
      <c r="H3" s="2"/>
      <c r="I3" s="2"/>
      <c r="J3" s="2"/>
      <c r="K3" s="2"/>
    </row>
    <row r="4">
      <c r="B4" s="25"/>
      <c r="C4" s="25"/>
      <c r="D4" s="2"/>
      <c r="E4" s="2"/>
      <c r="F4" s="2"/>
      <c r="G4" s="2"/>
      <c r="H4" s="2"/>
      <c r="I4" s="2"/>
      <c r="J4" s="2"/>
      <c r="K4" s="2"/>
    </row>
    <row r="5">
      <c r="B5" s="25"/>
      <c r="C5" s="25" t="s">
        <v>768</v>
      </c>
      <c r="D5" s="2"/>
      <c r="E5" s="2"/>
      <c r="F5" s="2"/>
      <c r="G5" s="2"/>
      <c r="H5" s="2"/>
      <c r="I5" s="2"/>
      <c r="J5" s="2"/>
      <c r="K5" s="2"/>
    </row>
    <row r="6">
      <c r="B6" s="25"/>
      <c r="C6" s="25" t="s">
        <v>769</v>
      </c>
      <c r="D6" s="2"/>
      <c r="E6" s="2"/>
      <c r="F6" s="2"/>
      <c r="G6" s="2"/>
      <c r="H6" s="2"/>
      <c r="I6" s="2"/>
      <c r="J6" s="2"/>
      <c r="K6" s="2"/>
    </row>
    <row r="7">
      <c r="B7" s="25"/>
      <c r="C7" s="2"/>
      <c r="D7" s="2"/>
      <c r="E7" s="2"/>
      <c r="F7" s="2"/>
      <c r="G7" s="2"/>
      <c r="H7" s="2"/>
      <c r="I7" s="2"/>
      <c r="J7" s="2"/>
      <c r="K7" s="26">
        <v>46022.0</v>
      </c>
    </row>
    <row r="8">
      <c r="B8" s="4"/>
      <c r="C8" s="25" t="s">
        <v>770</v>
      </c>
      <c r="D8" s="380" t="s">
        <v>771</v>
      </c>
      <c r="G8" s="68"/>
      <c r="H8" s="381" t="s">
        <v>772</v>
      </c>
    </row>
    <row r="9">
      <c r="B9" s="382"/>
      <c r="C9" s="383"/>
      <c r="D9" s="384" t="s">
        <v>470</v>
      </c>
      <c r="E9" s="385"/>
      <c r="F9" s="384" t="s">
        <v>773</v>
      </c>
      <c r="G9" s="385"/>
      <c r="H9" s="384" t="s">
        <v>470</v>
      </c>
      <c r="I9" s="385"/>
      <c r="J9" s="386" t="s">
        <v>773</v>
      </c>
    </row>
    <row r="10">
      <c r="B10" s="387"/>
      <c r="C10" s="388" t="s">
        <v>774</v>
      </c>
      <c r="D10" s="389" t="s">
        <v>775</v>
      </c>
      <c r="E10" s="390" t="s">
        <v>776</v>
      </c>
      <c r="F10" s="389" t="s">
        <v>775</v>
      </c>
      <c r="G10" s="390" t="s">
        <v>776</v>
      </c>
      <c r="H10" s="389" t="s">
        <v>775</v>
      </c>
      <c r="I10" s="390" t="s">
        <v>776</v>
      </c>
      <c r="J10" s="389" t="s">
        <v>775</v>
      </c>
      <c r="K10" s="389" t="s">
        <v>776</v>
      </c>
    </row>
    <row r="11">
      <c r="B11" s="391"/>
      <c r="C11" s="392" t="s">
        <v>777</v>
      </c>
      <c r="D11" s="393">
        <f>5824016920.01454/1000000</f>
        <v>5824.01692</v>
      </c>
      <c r="E11" s="393">
        <f>5899037449.74152/1000000</f>
        <v>5899.03745</v>
      </c>
      <c r="F11" s="393" t="s">
        <v>59</v>
      </c>
      <c r="G11" s="393" t="s">
        <v>59</v>
      </c>
      <c r="H11" s="393">
        <f>5492776561.5144/1000000</f>
        <v>5492.776562</v>
      </c>
      <c r="I11" s="393">
        <f>5060335429.13919/1000000</f>
        <v>5060.335429</v>
      </c>
      <c r="J11" s="393" t="s">
        <v>59</v>
      </c>
      <c r="K11" s="393" t="s">
        <v>59</v>
      </c>
    </row>
    <row r="12">
      <c r="B12" s="391"/>
      <c r="C12" s="392" t="s">
        <v>778</v>
      </c>
      <c r="D12" s="393">
        <f>5823972922.60718/1000000</f>
        <v>5823.972923</v>
      </c>
      <c r="E12" s="393" t="s">
        <v>59</v>
      </c>
      <c r="F12" s="393" t="s">
        <v>59</v>
      </c>
      <c r="G12" s="393" t="s">
        <v>59</v>
      </c>
      <c r="H12" s="393">
        <f>5411100277.4014/1000000</f>
        <v>5411.100277</v>
      </c>
      <c r="I12" s="393">
        <f>4855880520.92361/1000000</f>
        <v>4855.880521</v>
      </c>
      <c r="J12" s="393" t="s">
        <v>59</v>
      </c>
      <c r="K12" s="393" t="s">
        <v>59</v>
      </c>
    </row>
    <row r="13">
      <c r="B13" s="391"/>
      <c r="C13" s="392" t="s">
        <v>671</v>
      </c>
      <c r="D13" s="393" t="s">
        <v>59</v>
      </c>
      <c r="E13" s="393" t="s">
        <v>59</v>
      </c>
      <c r="F13" s="393" t="s">
        <v>59</v>
      </c>
      <c r="G13" s="393" t="s">
        <v>59</v>
      </c>
      <c r="H13" s="393" t="s">
        <v>59</v>
      </c>
      <c r="I13" s="393" t="s">
        <v>59</v>
      </c>
      <c r="J13" s="393" t="s">
        <v>59</v>
      </c>
      <c r="K13" s="393" t="s">
        <v>59</v>
      </c>
    </row>
    <row r="14">
      <c r="B14" s="391"/>
      <c r="C14" s="392" t="s">
        <v>779</v>
      </c>
      <c r="D14" s="393" t="s">
        <v>59</v>
      </c>
      <c r="E14" s="393" t="s">
        <v>59</v>
      </c>
      <c r="F14" s="393" t="s">
        <v>59</v>
      </c>
      <c r="G14" s="393" t="s">
        <v>59</v>
      </c>
      <c r="H14" s="393" t="s">
        <v>59</v>
      </c>
      <c r="I14" s="393" t="s">
        <v>59</v>
      </c>
      <c r="J14" s="393" t="s">
        <v>59</v>
      </c>
      <c r="K14" s="393" t="s">
        <v>59</v>
      </c>
    </row>
    <row r="16">
      <c r="C16" s="42" t="s">
        <v>119</v>
      </c>
      <c r="D16" s="15"/>
    </row>
    <row r="17">
      <c r="C17" s="83"/>
      <c r="D17" s="83"/>
      <c r="E17" s="83"/>
      <c r="F17" s="83"/>
      <c r="G17" s="83"/>
      <c r="H17" s="83"/>
      <c r="I17" s="83"/>
      <c r="J17" s="83"/>
      <c r="K17" s="83"/>
    </row>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row r="999" hidden="1"/>
    <row r="1000" hidden="1"/>
    <row r="1001" hidden="1"/>
    <row r="1002" hidden="1"/>
    <row r="1003" hidden="1"/>
    <row r="1004" hidden="1"/>
  </sheetData>
  <mergeCells count="6">
    <mergeCell ref="D8:G8"/>
    <mergeCell ref="H8:K8"/>
    <mergeCell ref="D9:E9"/>
    <mergeCell ref="F9:G9"/>
    <mergeCell ref="H9:I9"/>
    <mergeCell ref="J9:K9"/>
  </mergeCells>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9D2E9"/>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14.75"/>
    <col customWidth="1" min="5" max="5" width="39.63"/>
    <col customWidth="1" min="6" max="6" width="14.0"/>
    <col customWidth="1" min="7" max="7" width="15.38"/>
    <col customWidth="1" min="8" max="8" width="48.75"/>
  </cols>
  <sheetData>
    <row r="1">
      <c r="A1" s="1"/>
      <c r="B1" s="1"/>
      <c r="C1" s="1"/>
      <c r="D1" s="1"/>
      <c r="E1" s="1"/>
      <c r="F1" s="21"/>
      <c r="G1" s="22"/>
      <c r="H1" s="22"/>
    </row>
    <row r="2" ht="6.75" customHeight="1">
      <c r="A2" s="1"/>
      <c r="B2" s="2"/>
      <c r="C2" s="2"/>
      <c r="D2" s="2"/>
      <c r="E2" s="2"/>
      <c r="F2" s="23"/>
      <c r="G2" s="24"/>
      <c r="H2" s="22"/>
    </row>
    <row r="3">
      <c r="A3" s="1"/>
      <c r="B3" s="2"/>
      <c r="C3" s="2"/>
      <c r="D3" s="2"/>
      <c r="E3" s="2"/>
      <c r="F3" s="23"/>
      <c r="G3" s="24"/>
      <c r="H3" s="22"/>
    </row>
    <row r="4">
      <c r="A4" s="1"/>
      <c r="B4" s="2"/>
      <c r="C4" s="2"/>
      <c r="D4" s="2"/>
      <c r="E4" s="2"/>
      <c r="F4" s="23"/>
      <c r="G4" s="250">
        <v>46021.0</v>
      </c>
      <c r="H4" s="394"/>
    </row>
    <row r="5">
      <c r="A5" s="3"/>
      <c r="B5" s="4"/>
      <c r="C5" s="62" t="s">
        <v>780</v>
      </c>
      <c r="F5" s="23"/>
      <c r="G5" s="24"/>
      <c r="H5" s="22"/>
    </row>
    <row r="6">
      <c r="A6" s="1"/>
      <c r="B6" s="2"/>
      <c r="F6" s="23" t="s">
        <v>38</v>
      </c>
      <c r="G6" s="24" t="s">
        <v>39</v>
      </c>
      <c r="H6" s="22"/>
    </row>
    <row r="7">
      <c r="A7" s="6"/>
      <c r="B7" s="7"/>
      <c r="C7" s="8" t="s">
        <v>43</v>
      </c>
      <c r="D7" s="9"/>
      <c r="E7" s="9"/>
      <c r="F7" s="64" t="s">
        <v>781</v>
      </c>
      <c r="G7" s="395" t="s">
        <v>782</v>
      </c>
      <c r="H7" s="396" t="s">
        <v>783</v>
      </c>
    </row>
    <row r="8">
      <c r="A8" s="10"/>
      <c r="B8" s="11"/>
      <c r="C8" s="78" t="s">
        <v>45</v>
      </c>
      <c r="D8" s="397" t="s">
        <v>784</v>
      </c>
      <c r="E8" s="54" t="s">
        <v>785</v>
      </c>
      <c r="F8" s="398">
        <v>24.0</v>
      </c>
      <c r="G8" s="398" t="s">
        <v>59</v>
      </c>
      <c r="H8" s="13"/>
    </row>
    <row r="9">
      <c r="A9" s="10"/>
      <c r="B9" s="11"/>
      <c r="C9" s="78" t="s">
        <v>49</v>
      </c>
      <c r="E9" s="86" t="s">
        <v>786</v>
      </c>
      <c r="F9" s="399">
        <f>sum(F10:F12)</f>
        <v>28797116.23</v>
      </c>
      <c r="G9" s="400" t="s">
        <v>59</v>
      </c>
      <c r="H9" s="401"/>
    </row>
    <row r="10">
      <c r="A10" s="10"/>
      <c r="B10" s="11"/>
      <c r="C10" s="78" t="s">
        <v>53</v>
      </c>
      <c r="E10" s="265" t="s">
        <v>787</v>
      </c>
      <c r="F10" s="398">
        <v>2.658941843E7</v>
      </c>
      <c r="G10" s="398" t="s">
        <v>59</v>
      </c>
      <c r="H10" s="401"/>
    </row>
    <row r="11">
      <c r="A11" s="10"/>
      <c r="B11" s="11"/>
      <c r="C11" s="78" t="s">
        <v>65</v>
      </c>
      <c r="E11" s="265" t="s">
        <v>788</v>
      </c>
      <c r="F11" s="398" t="s">
        <v>59</v>
      </c>
      <c r="G11" s="398" t="s">
        <v>59</v>
      </c>
      <c r="H11" s="401"/>
    </row>
    <row r="12">
      <c r="A12" s="10"/>
      <c r="B12" s="11"/>
      <c r="C12" s="78" t="s">
        <v>70</v>
      </c>
      <c r="E12" s="265" t="s">
        <v>789</v>
      </c>
      <c r="F12" s="398">
        <v>2207697.8</v>
      </c>
      <c r="G12" s="398" t="s">
        <v>59</v>
      </c>
      <c r="H12" s="401"/>
    </row>
    <row r="13">
      <c r="A13" s="10"/>
      <c r="B13" s="11"/>
      <c r="C13" s="78" t="s">
        <v>74</v>
      </c>
      <c r="D13" s="402" t="s">
        <v>790</v>
      </c>
      <c r="E13" s="403" t="s">
        <v>785</v>
      </c>
      <c r="F13" s="404">
        <v>16.0</v>
      </c>
      <c r="G13" s="404" t="s">
        <v>59</v>
      </c>
      <c r="H13" s="401"/>
    </row>
    <row r="14">
      <c r="A14" s="10"/>
      <c r="B14" s="11"/>
      <c r="C14" s="78" t="s">
        <v>78</v>
      </c>
      <c r="E14" s="86" t="s">
        <v>791</v>
      </c>
      <c r="F14" s="399">
        <f>sum(F15,F17,F19)</f>
        <v>151816189.3</v>
      </c>
      <c r="G14" s="400" t="s">
        <v>59</v>
      </c>
      <c r="H14" s="401"/>
    </row>
    <row r="15">
      <c r="A15" s="10"/>
      <c r="B15" s="11"/>
      <c r="C15" s="78" t="s">
        <v>83</v>
      </c>
      <c r="E15" s="265" t="s">
        <v>787</v>
      </c>
      <c r="F15" s="400">
        <v>316892.32</v>
      </c>
      <c r="G15" s="400" t="s">
        <v>59</v>
      </c>
      <c r="H15" s="401"/>
    </row>
    <row r="16">
      <c r="A16" s="10"/>
      <c r="B16" s="11"/>
      <c r="C16" s="78" t="s">
        <v>85</v>
      </c>
      <c r="E16" s="405" t="s">
        <v>792</v>
      </c>
      <c r="F16" s="400" t="s">
        <v>59</v>
      </c>
      <c r="G16" s="400" t="s">
        <v>59</v>
      </c>
      <c r="H16" s="401"/>
    </row>
    <row r="17">
      <c r="A17" s="10"/>
      <c r="B17" s="11"/>
      <c r="C17" s="78" t="s">
        <v>87</v>
      </c>
      <c r="E17" s="265" t="s">
        <v>788</v>
      </c>
      <c r="F17" s="398">
        <v>1.51499297E8</v>
      </c>
      <c r="G17" s="398" t="s">
        <v>59</v>
      </c>
      <c r="H17" s="401"/>
    </row>
    <row r="18">
      <c r="A18" s="10"/>
      <c r="B18" s="11"/>
      <c r="C18" s="78" t="s">
        <v>89</v>
      </c>
      <c r="E18" s="405" t="s">
        <v>792</v>
      </c>
      <c r="F18" s="406">
        <f>F17</f>
        <v>151499297</v>
      </c>
      <c r="G18" s="398" t="s">
        <v>59</v>
      </c>
      <c r="H18" s="401"/>
    </row>
    <row r="19">
      <c r="A19" s="10"/>
      <c r="B19" s="11"/>
      <c r="C19" s="78" t="s">
        <v>91</v>
      </c>
      <c r="E19" s="265" t="s">
        <v>789</v>
      </c>
      <c r="F19" s="400" t="s">
        <v>59</v>
      </c>
      <c r="G19" s="400" t="s">
        <v>59</v>
      </c>
      <c r="H19" s="401"/>
    </row>
    <row r="20">
      <c r="A20" s="10"/>
      <c r="B20" s="11"/>
      <c r="C20" s="78" t="s">
        <v>96</v>
      </c>
      <c r="E20" s="405" t="s">
        <v>792</v>
      </c>
      <c r="F20" s="400" t="s">
        <v>59</v>
      </c>
      <c r="G20" s="400" t="s">
        <v>59</v>
      </c>
      <c r="H20" s="401"/>
    </row>
    <row r="21">
      <c r="A21" s="10"/>
      <c r="B21" s="11"/>
      <c r="C21" s="78" t="s">
        <v>101</v>
      </c>
      <c r="E21" s="86" t="s">
        <v>793</v>
      </c>
      <c r="F21" s="399">
        <f>sum(F14,F9)</f>
        <v>180613305.6</v>
      </c>
      <c r="G21" s="400" t="s">
        <v>59</v>
      </c>
      <c r="H21" s="401"/>
    </row>
    <row r="22">
      <c r="A22" s="10"/>
      <c r="B22" s="11"/>
      <c r="C22" s="78"/>
      <c r="D22" s="86"/>
      <c r="E22" s="86"/>
      <c r="F22" s="357"/>
      <c r="G22" s="357"/>
      <c r="H22" s="401"/>
    </row>
    <row r="23">
      <c r="A23" s="10"/>
      <c r="B23" s="11"/>
      <c r="C23" s="103"/>
      <c r="D23" s="86"/>
      <c r="E23" s="86"/>
      <c r="F23" s="357"/>
      <c r="G23" s="357"/>
      <c r="H23" s="13"/>
    </row>
    <row r="24">
      <c r="A24" s="10"/>
      <c r="B24" s="11"/>
      <c r="C24" s="34"/>
      <c r="D24" s="86"/>
      <c r="E24" s="86"/>
      <c r="F24" s="407"/>
      <c r="G24" s="407"/>
      <c r="H24" s="401"/>
    </row>
    <row r="25">
      <c r="A25" s="15"/>
      <c r="B25" s="15"/>
      <c r="C25" s="15"/>
      <c r="D25" s="15"/>
      <c r="E25" s="15"/>
      <c r="F25" s="408"/>
      <c r="G25" s="408"/>
      <c r="H25" s="60"/>
    </row>
    <row r="26">
      <c r="A26" s="15"/>
      <c r="B26" s="42"/>
      <c r="C26" s="42" t="s">
        <v>119</v>
      </c>
      <c r="D26" s="15"/>
      <c r="E26" s="15"/>
    </row>
    <row r="27">
      <c r="A27" s="15"/>
      <c r="B27" s="17"/>
      <c r="C27" s="409" t="s">
        <v>794</v>
      </c>
      <c r="H27" s="19"/>
    </row>
    <row r="28">
      <c r="A28" s="20"/>
      <c r="B28" s="20"/>
      <c r="C28" s="19"/>
      <c r="D28" s="19"/>
      <c r="E28" s="19"/>
      <c r="F28" s="19"/>
      <c r="G28" s="19"/>
      <c r="H28" s="19"/>
    </row>
    <row r="29">
      <c r="A29" s="15"/>
      <c r="B29" s="15"/>
      <c r="C29" s="19"/>
      <c r="D29" s="19"/>
      <c r="E29" s="19"/>
      <c r="F29" s="19"/>
      <c r="G29" s="19"/>
      <c r="H29" s="19"/>
    </row>
    <row r="30">
      <c r="A30" s="15"/>
      <c r="B30" s="15"/>
      <c r="C30" s="15"/>
      <c r="D30" s="15"/>
      <c r="E30" s="15"/>
      <c r="F30" s="16"/>
      <c r="G30" s="60"/>
      <c r="H30" s="60"/>
    </row>
  </sheetData>
  <mergeCells count="4">
    <mergeCell ref="C5:E6"/>
    <mergeCell ref="D8:D12"/>
    <mergeCell ref="D13:D21"/>
    <mergeCell ref="C27:G27"/>
  </mergeCells>
  <drawing r:id="rId4"/>
  <legacyDrawing r:id="rId5"/>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9D2E9"/>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29.75"/>
    <col customWidth="1" min="5" max="5" width="14.0"/>
    <col customWidth="1" min="6" max="6" width="15.38"/>
    <col customWidth="1" min="7" max="10" width="15.75"/>
  </cols>
  <sheetData>
    <row r="1">
      <c r="A1" s="410"/>
      <c r="B1" s="410"/>
      <c r="C1" s="410"/>
      <c r="D1" s="410"/>
      <c r="E1" s="411"/>
      <c r="F1" s="412"/>
      <c r="G1" s="411"/>
      <c r="H1" s="412"/>
      <c r="I1" s="413"/>
      <c r="J1" s="412"/>
    </row>
    <row r="2" ht="6.75" customHeight="1">
      <c r="A2" s="1"/>
      <c r="B2" s="2"/>
      <c r="C2" s="2"/>
      <c r="D2" s="2"/>
      <c r="E2" s="23"/>
      <c r="F2" s="24"/>
      <c r="G2" s="24"/>
      <c r="H2" s="24"/>
      <c r="I2" s="24"/>
      <c r="J2" s="24"/>
    </row>
    <row r="3">
      <c r="A3" s="1"/>
      <c r="B3" s="2"/>
      <c r="C3" s="2"/>
      <c r="D3" s="2"/>
      <c r="E3" s="23"/>
      <c r="F3" s="24"/>
      <c r="G3" s="24"/>
      <c r="H3" s="24"/>
      <c r="I3" s="24"/>
      <c r="J3" s="24"/>
    </row>
    <row r="4">
      <c r="A4" s="1"/>
      <c r="B4" s="2"/>
      <c r="C4" s="2"/>
      <c r="D4" s="2"/>
      <c r="E4" s="23"/>
      <c r="F4" s="24"/>
      <c r="G4" s="24"/>
      <c r="H4" s="24"/>
      <c r="I4" s="24"/>
      <c r="J4" s="250">
        <v>46021.0</v>
      </c>
    </row>
    <row r="5">
      <c r="A5" s="3"/>
      <c r="B5" s="4"/>
      <c r="C5" s="62" t="s">
        <v>795</v>
      </c>
      <c r="E5" s="23"/>
      <c r="F5" s="24"/>
      <c r="G5" s="24"/>
      <c r="H5" s="63"/>
      <c r="I5" s="63"/>
      <c r="J5" s="63"/>
    </row>
    <row r="6">
      <c r="A6" s="1"/>
      <c r="B6" s="2"/>
      <c r="C6" s="8" t="s">
        <v>43</v>
      </c>
      <c r="D6" s="62"/>
      <c r="E6" s="344" t="s">
        <v>796</v>
      </c>
      <c r="F6" s="49"/>
      <c r="G6" s="345" t="s">
        <v>797</v>
      </c>
      <c r="H6" s="49"/>
      <c r="I6" s="345" t="s">
        <v>798</v>
      </c>
      <c r="J6" s="67"/>
    </row>
    <row r="7">
      <c r="A7" s="6"/>
      <c r="B7" s="7"/>
      <c r="C7" s="8" t="s">
        <v>799</v>
      </c>
      <c r="E7" s="414" t="s">
        <v>800</v>
      </c>
      <c r="F7" s="415" t="s">
        <v>801</v>
      </c>
      <c r="G7" s="415" t="s">
        <v>800</v>
      </c>
      <c r="H7" s="415" t="s">
        <v>801</v>
      </c>
      <c r="I7" s="415" t="s">
        <v>800</v>
      </c>
      <c r="J7" s="416" t="s">
        <v>801</v>
      </c>
    </row>
    <row r="8">
      <c r="A8" s="10"/>
      <c r="B8" s="11"/>
      <c r="C8" s="78" t="s">
        <v>781</v>
      </c>
      <c r="E8" s="400" t="s">
        <v>59</v>
      </c>
      <c r="F8" s="400" t="s">
        <v>59</v>
      </c>
      <c r="G8" s="400" t="s">
        <v>59</v>
      </c>
      <c r="H8" s="400" t="s">
        <v>59</v>
      </c>
      <c r="I8" s="400">
        <v>5.0</v>
      </c>
      <c r="J8" s="400">
        <v>1450966.0</v>
      </c>
    </row>
    <row r="9">
      <c r="A9" s="10"/>
      <c r="B9" s="11"/>
      <c r="C9" s="78" t="s">
        <v>802</v>
      </c>
      <c r="E9" s="400" t="s">
        <v>59</v>
      </c>
      <c r="F9" s="400" t="s">
        <v>59</v>
      </c>
      <c r="G9" s="400" t="s">
        <v>59</v>
      </c>
      <c r="H9" s="400" t="s">
        <v>59</v>
      </c>
      <c r="I9" s="400" t="s">
        <v>59</v>
      </c>
      <c r="J9" s="400" t="s">
        <v>59</v>
      </c>
    </row>
    <row r="10">
      <c r="A10" s="10"/>
      <c r="B10" s="11"/>
      <c r="C10" s="78"/>
      <c r="D10" s="86"/>
      <c r="E10" s="13"/>
      <c r="F10" s="13"/>
      <c r="G10" s="13"/>
      <c r="H10" s="13"/>
      <c r="I10" s="13"/>
      <c r="J10" s="13"/>
    </row>
    <row r="11">
      <c r="A11" s="15"/>
      <c r="B11" s="42"/>
      <c r="C11" s="42" t="s">
        <v>119</v>
      </c>
      <c r="D11" s="15"/>
    </row>
    <row r="12">
      <c r="A12" s="15"/>
      <c r="B12" s="17"/>
      <c r="C12" s="83"/>
      <c r="D12" s="83"/>
      <c r="E12" s="83"/>
      <c r="F12" s="83"/>
      <c r="G12" s="83"/>
      <c r="H12" s="83"/>
      <c r="I12" s="83"/>
      <c r="J12" s="19"/>
    </row>
    <row r="13">
      <c r="A13" s="20"/>
      <c r="B13" s="20"/>
      <c r="C13" s="19"/>
      <c r="D13" s="19"/>
      <c r="E13" s="19"/>
      <c r="F13" s="19"/>
      <c r="G13" s="19"/>
      <c r="H13" s="19"/>
      <c r="I13" s="19"/>
      <c r="J13" s="19"/>
    </row>
    <row r="14">
      <c r="A14" s="15"/>
      <c r="B14" s="15"/>
      <c r="C14" s="19"/>
      <c r="D14" s="19"/>
      <c r="E14" s="19"/>
      <c r="F14" s="19"/>
      <c r="G14" s="19"/>
      <c r="H14" s="19"/>
      <c r="I14" s="19"/>
      <c r="J14" s="19"/>
    </row>
    <row r="15">
      <c r="A15" s="15"/>
      <c r="B15" s="15"/>
      <c r="C15" s="15"/>
      <c r="D15" s="15"/>
      <c r="E15" s="16"/>
      <c r="F15" s="60"/>
      <c r="G15" s="15"/>
      <c r="H15" s="15"/>
      <c r="I15" s="15"/>
      <c r="J15" s="15"/>
    </row>
  </sheetData>
  <mergeCells count="7">
    <mergeCell ref="C5:D5"/>
    <mergeCell ref="E6:F6"/>
    <mergeCell ref="G6:H6"/>
    <mergeCell ref="I6:J6"/>
    <mergeCell ref="C7:D7"/>
    <mergeCell ref="C8:D8"/>
    <mergeCell ref="C9:D9"/>
  </mergeCells>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9D2E9"/>
    <outlinePr summaryBelow="0" summaryRight="0"/>
  </sheetPr>
  <sheetViews>
    <sheetView showGridLines="0" workbookViewId="0"/>
  </sheetViews>
  <sheetFormatPr customHeight="1" defaultColWidth="12.63" defaultRowHeight="15.75"/>
  <cols>
    <col customWidth="1" min="1" max="1" width="8.63"/>
    <col customWidth="1" min="2" max="2" width="1.25"/>
    <col customWidth="1" min="3" max="3" width="1.75"/>
    <col customWidth="1" min="4" max="4" width="27.63"/>
    <col customWidth="1" min="5" max="5" width="14.0"/>
    <col customWidth="1" min="6" max="6" width="15.38"/>
    <col customWidth="1" min="7" max="9" width="15.75"/>
  </cols>
  <sheetData>
    <row r="1">
      <c r="A1" s="1"/>
      <c r="B1" s="1"/>
      <c r="C1" s="1"/>
      <c r="D1" s="1"/>
      <c r="E1" s="417"/>
      <c r="F1" s="418"/>
      <c r="G1" s="418"/>
      <c r="H1" s="417"/>
      <c r="I1" s="417"/>
    </row>
    <row r="2" ht="6.75" customHeight="1">
      <c r="A2" s="1"/>
      <c r="B2" s="2"/>
      <c r="C2" s="2"/>
      <c r="D2" s="2"/>
      <c r="E2" s="23"/>
      <c r="F2" s="24"/>
      <c r="G2" s="24"/>
      <c r="H2" s="24"/>
      <c r="I2" s="24"/>
    </row>
    <row r="3">
      <c r="A3" s="1"/>
      <c r="B3" s="2"/>
      <c r="C3" s="2"/>
      <c r="D3" s="2"/>
      <c r="E3" s="23"/>
      <c r="F3" s="24"/>
      <c r="G3" s="24"/>
      <c r="H3" s="24"/>
      <c r="I3" s="24"/>
    </row>
    <row r="4">
      <c r="A4" s="1"/>
      <c r="B4" s="2"/>
      <c r="C4" s="2"/>
      <c r="D4" s="2"/>
      <c r="E4" s="23"/>
      <c r="F4" s="24"/>
      <c r="G4" s="24"/>
      <c r="H4" s="24"/>
      <c r="I4" s="250">
        <v>46021.0</v>
      </c>
    </row>
    <row r="5">
      <c r="A5" s="3"/>
      <c r="B5" s="4"/>
      <c r="C5" s="62" t="s">
        <v>803</v>
      </c>
      <c r="E5" s="23"/>
      <c r="F5" s="24"/>
      <c r="G5" s="24"/>
      <c r="H5" s="63"/>
      <c r="I5" s="63"/>
    </row>
    <row r="6">
      <c r="A6" s="1"/>
      <c r="B6" s="2"/>
      <c r="C6" s="8" t="s">
        <v>43</v>
      </c>
      <c r="D6" s="62"/>
      <c r="E6" s="23" t="s">
        <v>38</v>
      </c>
      <c r="F6" s="24" t="s">
        <v>39</v>
      </c>
      <c r="G6" s="24" t="s">
        <v>40</v>
      </c>
      <c r="H6" s="63" t="s">
        <v>41</v>
      </c>
      <c r="I6" s="63" t="s">
        <v>42</v>
      </c>
    </row>
    <row r="7">
      <c r="A7" s="6"/>
      <c r="B7" s="7"/>
      <c r="C7" s="8" t="s">
        <v>804</v>
      </c>
      <c r="D7" s="9"/>
      <c r="E7" s="63" t="s">
        <v>805</v>
      </c>
      <c r="F7" s="63" t="s">
        <v>806</v>
      </c>
      <c r="G7" s="63" t="s">
        <v>807</v>
      </c>
      <c r="H7" s="63" t="s">
        <v>808</v>
      </c>
      <c r="I7" s="63" t="s">
        <v>809</v>
      </c>
    </row>
    <row r="8">
      <c r="A8" s="419"/>
      <c r="B8" s="11"/>
      <c r="C8" s="78" t="s">
        <v>781</v>
      </c>
      <c r="E8" s="399">
        <f>sum(E9:E12)</f>
        <v>944811243</v>
      </c>
      <c r="F8" s="399">
        <f>E8</f>
        <v>944811243</v>
      </c>
      <c r="G8" s="399" t="str">
        <f t="shared" ref="G8:I8" si="1">G11</f>
        <v>-</v>
      </c>
      <c r="H8" s="399">
        <f t="shared" si="1"/>
        <v>356241050</v>
      </c>
      <c r="I8" s="399">
        <f t="shared" si="1"/>
        <v>179569576</v>
      </c>
    </row>
    <row r="9">
      <c r="A9" s="420"/>
      <c r="B9" s="11"/>
      <c r="C9" s="421"/>
      <c r="D9" s="422" t="s">
        <v>810</v>
      </c>
      <c r="E9" s="400" t="s">
        <v>59</v>
      </c>
      <c r="F9" s="400" t="s">
        <v>59</v>
      </c>
      <c r="G9" s="400" t="s">
        <v>59</v>
      </c>
      <c r="H9" s="400" t="s">
        <v>59</v>
      </c>
      <c r="I9" s="400" t="s">
        <v>59</v>
      </c>
    </row>
    <row r="10">
      <c r="A10" s="423"/>
      <c r="B10" s="11"/>
      <c r="D10" s="78" t="s">
        <v>671</v>
      </c>
      <c r="E10" s="400" t="s">
        <v>59</v>
      </c>
      <c r="F10" s="400" t="s">
        <v>59</v>
      </c>
      <c r="G10" s="400" t="s">
        <v>59</v>
      </c>
      <c r="H10" s="400" t="s">
        <v>59</v>
      </c>
      <c r="I10" s="400" t="s">
        <v>59</v>
      </c>
    </row>
    <row r="11">
      <c r="A11" s="423"/>
      <c r="B11" s="11"/>
      <c r="C11" s="78"/>
      <c r="D11" s="78" t="s">
        <v>811</v>
      </c>
      <c r="E11" s="398">
        <v>9.44811243E8</v>
      </c>
      <c r="F11" s="399">
        <f>E11</f>
        <v>944811243</v>
      </c>
      <c r="G11" s="400" t="s">
        <v>59</v>
      </c>
      <c r="H11" s="398">
        <v>3.5624105E8</v>
      </c>
      <c r="I11" s="398">
        <v>1.79569576E8</v>
      </c>
    </row>
    <row r="12">
      <c r="A12" s="423"/>
      <c r="B12" s="11"/>
      <c r="C12" s="78"/>
      <c r="D12" s="78" t="s">
        <v>503</v>
      </c>
      <c r="E12" s="400" t="s">
        <v>59</v>
      </c>
      <c r="F12" s="400" t="s">
        <v>59</v>
      </c>
      <c r="G12" s="400" t="s">
        <v>59</v>
      </c>
      <c r="H12" s="400" t="s">
        <v>59</v>
      </c>
      <c r="I12" s="400" t="s">
        <v>59</v>
      </c>
    </row>
    <row r="13">
      <c r="A13" s="419"/>
      <c r="B13" s="11"/>
      <c r="C13" s="78" t="s">
        <v>812</v>
      </c>
      <c r="E13" s="400" t="s">
        <v>59</v>
      </c>
      <c r="F13" s="400" t="s">
        <v>59</v>
      </c>
      <c r="G13" s="400" t="s">
        <v>59</v>
      </c>
      <c r="H13" s="400" t="s">
        <v>59</v>
      </c>
      <c r="I13" s="400" t="s">
        <v>59</v>
      </c>
    </row>
    <row r="14">
      <c r="A14" s="423"/>
      <c r="B14" s="11"/>
      <c r="C14" s="78"/>
      <c r="D14" s="78" t="s">
        <v>810</v>
      </c>
      <c r="E14" s="400" t="s">
        <v>59</v>
      </c>
      <c r="F14" s="400" t="s">
        <v>59</v>
      </c>
      <c r="G14" s="400" t="s">
        <v>59</v>
      </c>
      <c r="H14" s="400" t="s">
        <v>59</v>
      </c>
      <c r="I14" s="400" t="s">
        <v>59</v>
      </c>
    </row>
    <row r="15">
      <c r="A15" s="423"/>
      <c r="B15" s="11"/>
      <c r="C15" s="78"/>
      <c r="D15" s="78" t="s">
        <v>671</v>
      </c>
      <c r="E15" s="400" t="s">
        <v>59</v>
      </c>
      <c r="F15" s="400" t="s">
        <v>59</v>
      </c>
      <c r="G15" s="400" t="s">
        <v>59</v>
      </c>
      <c r="H15" s="400" t="s">
        <v>59</v>
      </c>
      <c r="I15" s="400" t="s">
        <v>59</v>
      </c>
    </row>
    <row r="16">
      <c r="A16" s="423"/>
      <c r="B16" s="11"/>
      <c r="C16" s="78"/>
      <c r="D16" s="78" t="s">
        <v>811</v>
      </c>
      <c r="E16" s="400" t="s">
        <v>59</v>
      </c>
      <c r="F16" s="400" t="s">
        <v>59</v>
      </c>
      <c r="G16" s="400" t="s">
        <v>59</v>
      </c>
      <c r="H16" s="400" t="s">
        <v>59</v>
      </c>
      <c r="I16" s="400" t="s">
        <v>59</v>
      </c>
    </row>
    <row r="17">
      <c r="A17" s="423"/>
      <c r="B17" s="11"/>
      <c r="C17" s="78"/>
      <c r="D17" s="78" t="s">
        <v>503</v>
      </c>
      <c r="E17" s="400" t="s">
        <v>59</v>
      </c>
      <c r="F17" s="400" t="s">
        <v>59</v>
      </c>
      <c r="G17" s="400" t="s">
        <v>59</v>
      </c>
      <c r="H17" s="400" t="s">
        <v>59</v>
      </c>
      <c r="I17" s="400" t="s">
        <v>59</v>
      </c>
    </row>
    <row r="18">
      <c r="A18" s="419"/>
      <c r="B18" s="11"/>
      <c r="C18" s="88" t="s">
        <v>188</v>
      </c>
      <c r="E18" s="399">
        <f t="shared" ref="E18:F18" si="2">sum(E13,E8)</f>
        <v>944811243</v>
      </c>
      <c r="F18" s="399">
        <f t="shared" si="2"/>
        <v>944811243</v>
      </c>
      <c r="G18" s="400" t="s">
        <v>59</v>
      </c>
      <c r="H18" s="399">
        <f t="shared" ref="H18:I18" si="3">sum(H13,H8)</f>
        <v>356241050</v>
      </c>
      <c r="I18" s="399">
        <f t="shared" si="3"/>
        <v>179569576</v>
      </c>
    </row>
    <row r="19">
      <c r="A19" s="10"/>
      <c r="B19" s="11"/>
      <c r="C19" s="78"/>
      <c r="E19" s="13"/>
      <c r="F19" s="13"/>
      <c r="G19" s="13"/>
      <c r="H19" s="13"/>
      <c r="I19" s="13"/>
    </row>
    <row r="20">
      <c r="A20" s="10"/>
      <c r="B20" s="11"/>
      <c r="C20" s="78"/>
      <c r="D20" s="86"/>
      <c r="E20" s="13"/>
      <c r="F20" s="424"/>
      <c r="G20" s="424"/>
      <c r="H20" s="424"/>
      <c r="I20" s="13"/>
    </row>
    <row r="21">
      <c r="A21" s="10"/>
      <c r="B21" s="11"/>
      <c r="C21" s="78"/>
      <c r="D21" s="86"/>
      <c r="E21" s="13"/>
      <c r="F21" s="13"/>
      <c r="G21" s="13"/>
      <c r="H21" s="13"/>
      <c r="I21" s="13"/>
    </row>
    <row r="22">
      <c r="A22" s="10"/>
      <c r="B22" s="11"/>
      <c r="C22" s="78"/>
      <c r="D22" s="86"/>
      <c r="E22" s="425"/>
      <c r="F22" s="13"/>
      <c r="G22" s="13"/>
      <c r="H22" s="13"/>
      <c r="I22" s="13"/>
    </row>
    <row r="23">
      <c r="A23" s="10"/>
      <c r="B23" s="11"/>
      <c r="C23" s="103"/>
      <c r="D23" s="86"/>
      <c r="E23" s="13"/>
      <c r="F23" s="13"/>
      <c r="G23" s="13"/>
      <c r="H23" s="13"/>
      <c r="I23" s="13"/>
    </row>
    <row r="24">
      <c r="A24" s="10"/>
      <c r="B24" s="11"/>
      <c r="C24" s="34"/>
      <c r="D24" s="86"/>
      <c r="E24" s="13"/>
      <c r="F24" s="13"/>
      <c r="G24" s="13"/>
      <c r="H24" s="13"/>
      <c r="I24" s="13"/>
    </row>
    <row r="25">
      <c r="A25" s="15"/>
      <c r="B25" s="15"/>
      <c r="C25" s="15"/>
      <c r="D25" s="15"/>
      <c r="E25" s="16"/>
      <c r="F25" s="60"/>
      <c r="G25" s="15"/>
      <c r="H25" s="15"/>
      <c r="I25" s="15"/>
    </row>
    <row r="26">
      <c r="A26" s="15"/>
      <c r="B26" s="42"/>
      <c r="C26" s="42" t="s">
        <v>119</v>
      </c>
      <c r="D26" s="15"/>
    </row>
    <row r="27">
      <c r="A27" s="15"/>
      <c r="B27" s="17"/>
      <c r="C27" s="425" t="s">
        <v>813</v>
      </c>
      <c r="I27" s="19"/>
    </row>
    <row r="28">
      <c r="A28" s="20"/>
      <c r="B28" s="20"/>
      <c r="C28" s="426" t="s">
        <v>814</v>
      </c>
      <c r="I28" s="19"/>
    </row>
    <row r="29">
      <c r="A29" s="15"/>
      <c r="B29" s="15"/>
      <c r="C29" s="426"/>
      <c r="I29" s="19"/>
    </row>
    <row r="30">
      <c r="A30" s="15"/>
      <c r="B30" s="15"/>
      <c r="C30" s="15"/>
      <c r="D30" s="15"/>
      <c r="E30" s="16"/>
      <c r="F30" s="60"/>
      <c r="G30" s="15"/>
      <c r="H30" s="15"/>
      <c r="I30" s="15"/>
    </row>
  </sheetData>
  <mergeCells count="8">
    <mergeCell ref="C5:D5"/>
    <mergeCell ref="C8:D8"/>
    <mergeCell ref="C13:D13"/>
    <mergeCell ref="C18:D18"/>
    <mergeCell ref="C19:D19"/>
    <mergeCell ref="C27:H27"/>
    <mergeCell ref="C28:H28"/>
    <mergeCell ref="C29:H29"/>
  </mergeCells>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FF"/>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51.75"/>
    <col customWidth="1" min="5" max="5" width="14.0"/>
    <col customWidth="1" min="6" max="6" width="15.38"/>
    <col customWidth="1" min="7" max="15" width="15.75"/>
  </cols>
  <sheetData>
    <row r="1">
      <c r="A1" s="1"/>
      <c r="B1" s="1"/>
      <c r="C1" s="1"/>
      <c r="D1" s="1"/>
      <c r="E1" s="21"/>
      <c r="F1" s="22"/>
      <c r="G1" s="22"/>
      <c r="H1" s="22"/>
      <c r="I1" s="22"/>
      <c r="J1" s="22"/>
      <c r="K1" s="22"/>
      <c r="L1" s="22"/>
      <c r="M1" s="22"/>
      <c r="N1" s="22"/>
      <c r="O1" s="22"/>
    </row>
    <row r="2" ht="6.75" customHeight="1">
      <c r="A2" s="1"/>
      <c r="B2" s="2"/>
      <c r="C2" s="2"/>
      <c r="D2" s="2"/>
      <c r="E2" s="23"/>
      <c r="F2" s="24"/>
      <c r="G2" s="24"/>
      <c r="H2" s="24"/>
      <c r="I2" s="24"/>
      <c r="J2" s="24"/>
      <c r="K2" s="24"/>
      <c r="L2" s="24"/>
      <c r="M2" s="24"/>
      <c r="N2" s="24"/>
      <c r="O2" s="24"/>
    </row>
    <row r="3">
      <c r="A3" s="1"/>
      <c r="B3" s="2"/>
      <c r="C3" s="2"/>
      <c r="D3" s="2"/>
      <c r="E3" s="23"/>
      <c r="F3" s="24"/>
      <c r="G3" s="24"/>
      <c r="H3" s="24"/>
      <c r="I3" s="24"/>
      <c r="J3" s="24"/>
      <c r="K3" s="24"/>
      <c r="L3" s="24"/>
      <c r="M3" s="24"/>
      <c r="N3" s="24"/>
      <c r="O3" s="24"/>
    </row>
    <row r="4">
      <c r="A4" s="1"/>
      <c r="B4" s="2"/>
      <c r="C4" s="2"/>
      <c r="D4" s="2"/>
      <c r="E4" s="23"/>
      <c r="F4" s="24"/>
      <c r="G4" s="24"/>
      <c r="H4" s="24"/>
      <c r="I4" s="24"/>
      <c r="J4" s="24"/>
      <c r="K4" s="24"/>
      <c r="L4" s="24"/>
      <c r="M4" s="24"/>
      <c r="N4" s="24"/>
      <c r="O4" s="250"/>
    </row>
    <row r="5">
      <c r="A5" s="3"/>
      <c r="B5" s="4"/>
      <c r="C5" s="62" t="s">
        <v>815</v>
      </c>
      <c r="E5" s="23" t="s">
        <v>38</v>
      </c>
      <c r="F5" s="24" t="s">
        <v>39</v>
      </c>
      <c r="G5" s="24" t="s">
        <v>40</v>
      </c>
      <c r="H5" s="63" t="s">
        <v>41</v>
      </c>
      <c r="I5" s="63" t="s">
        <v>42</v>
      </c>
      <c r="J5" s="63" t="s">
        <v>150</v>
      </c>
      <c r="K5" s="63" t="s">
        <v>151</v>
      </c>
      <c r="L5" s="63" t="s">
        <v>198</v>
      </c>
      <c r="M5" s="63" t="s">
        <v>199</v>
      </c>
      <c r="N5" s="63" t="s">
        <v>200</v>
      </c>
      <c r="O5" s="63" t="s">
        <v>201</v>
      </c>
    </row>
    <row r="6">
      <c r="A6" s="1"/>
      <c r="B6" s="2"/>
      <c r="E6" s="427">
        <v>46022.0</v>
      </c>
      <c r="F6" s="428">
        <f t="shared" ref="F6:N6" si="1">E6-366</f>
        <v>45656</v>
      </c>
      <c r="G6" s="428">
        <f t="shared" si="1"/>
        <v>45290</v>
      </c>
      <c r="H6" s="428">
        <f t="shared" si="1"/>
        <v>44924</v>
      </c>
      <c r="I6" s="428">
        <f t="shared" si="1"/>
        <v>44558</v>
      </c>
      <c r="J6" s="428">
        <f t="shared" si="1"/>
        <v>44192</v>
      </c>
      <c r="K6" s="428">
        <f t="shared" si="1"/>
        <v>43826</v>
      </c>
      <c r="L6" s="428">
        <f t="shared" si="1"/>
        <v>43460</v>
      </c>
      <c r="M6" s="428">
        <f t="shared" si="1"/>
        <v>43094</v>
      </c>
      <c r="N6" s="428">
        <f t="shared" si="1"/>
        <v>42728</v>
      </c>
      <c r="O6" s="428" t="s">
        <v>816</v>
      </c>
    </row>
    <row r="7">
      <c r="A7" s="6"/>
      <c r="B7" s="7"/>
      <c r="C7" s="8" t="s">
        <v>43</v>
      </c>
      <c r="D7" s="9"/>
    </row>
    <row r="8">
      <c r="A8" s="10"/>
      <c r="B8" s="429" t="s">
        <v>817</v>
      </c>
      <c r="C8" s="429"/>
      <c r="D8" s="429"/>
      <c r="E8" s="430"/>
      <c r="F8" s="430"/>
      <c r="G8" s="430"/>
      <c r="H8" s="430"/>
      <c r="I8" s="430"/>
      <c r="J8" s="430"/>
      <c r="K8" s="430"/>
      <c r="L8" s="430"/>
      <c r="M8" s="430"/>
      <c r="N8" s="430"/>
      <c r="O8" s="430"/>
    </row>
    <row r="9">
      <c r="A9" s="10"/>
      <c r="B9" s="11"/>
      <c r="C9" s="78" t="s">
        <v>45</v>
      </c>
      <c r="D9" s="284" t="s">
        <v>818</v>
      </c>
      <c r="E9" s="162"/>
      <c r="F9" s="431">
        <v>2.67762803E8</v>
      </c>
      <c r="G9" s="431">
        <v>7.5526334E7</v>
      </c>
      <c r="H9" s="431">
        <v>2.8243989E7</v>
      </c>
      <c r="I9" s="431">
        <v>3.0971015E7</v>
      </c>
      <c r="J9" s="431">
        <v>7854365.0</v>
      </c>
      <c r="K9" s="431">
        <v>3.1505568E7</v>
      </c>
      <c r="L9" s="431">
        <v>6812854.0</v>
      </c>
      <c r="M9" s="431">
        <v>5380055.0</v>
      </c>
      <c r="N9" s="431">
        <v>0.0</v>
      </c>
      <c r="O9" s="162">
        <f t="shared" ref="O9:O13" si="2">AVERAGE(F9:N9)</f>
        <v>50450775.89</v>
      </c>
    </row>
    <row r="10">
      <c r="A10" s="10"/>
      <c r="B10" s="11"/>
      <c r="C10" s="78" t="s">
        <v>49</v>
      </c>
      <c r="D10" s="298" t="s">
        <v>819</v>
      </c>
      <c r="E10" s="162"/>
      <c r="F10" s="431">
        <v>487.0</v>
      </c>
      <c r="G10" s="431">
        <v>208.0</v>
      </c>
      <c r="H10" s="431">
        <v>105.0</v>
      </c>
      <c r="I10" s="431">
        <v>54.0</v>
      </c>
      <c r="J10" s="431">
        <v>18.0</v>
      </c>
      <c r="K10" s="431">
        <v>33.0</v>
      </c>
      <c r="L10" s="431">
        <v>19.0</v>
      </c>
      <c r="M10" s="431">
        <v>14.0</v>
      </c>
      <c r="N10" s="431">
        <v>0.0</v>
      </c>
      <c r="O10" s="162">
        <f t="shared" si="2"/>
        <v>104.2222222</v>
      </c>
    </row>
    <row r="11">
      <c r="A11" s="10"/>
      <c r="B11" s="11"/>
      <c r="C11" s="78" t="s">
        <v>53</v>
      </c>
      <c r="D11" s="298" t="s">
        <v>820</v>
      </c>
      <c r="E11" s="432"/>
      <c r="F11" s="433">
        <v>0.0</v>
      </c>
      <c r="G11" s="433">
        <v>0.0</v>
      </c>
      <c r="H11" s="433">
        <v>0.0</v>
      </c>
      <c r="I11" s="433">
        <v>0.0</v>
      </c>
      <c r="J11" s="433">
        <v>0.0</v>
      </c>
      <c r="K11" s="433">
        <v>0.0</v>
      </c>
      <c r="L11" s="433">
        <v>0.0</v>
      </c>
      <c r="M11" s="433">
        <v>0.0</v>
      </c>
      <c r="N11" s="431">
        <v>0.0</v>
      </c>
      <c r="O11" s="162">
        <f t="shared" si="2"/>
        <v>0</v>
      </c>
    </row>
    <row r="12">
      <c r="A12" s="10"/>
      <c r="B12" s="11"/>
      <c r="C12" s="78" t="s">
        <v>65</v>
      </c>
      <c r="D12" s="298" t="s">
        <v>821</v>
      </c>
      <c r="E12" s="162"/>
      <c r="F12" s="431">
        <v>0.0</v>
      </c>
      <c r="G12" s="431">
        <v>0.0</v>
      </c>
      <c r="H12" s="431">
        <v>0.0</v>
      </c>
      <c r="I12" s="431">
        <v>0.0</v>
      </c>
      <c r="J12" s="431">
        <v>0.0</v>
      </c>
      <c r="K12" s="431">
        <v>0.0</v>
      </c>
      <c r="L12" s="431">
        <v>0.0</v>
      </c>
      <c r="M12" s="431">
        <v>0.0</v>
      </c>
      <c r="N12" s="431">
        <v>0.0</v>
      </c>
      <c r="O12" s="162">
        <f t="shared" si="2"/>
        <v>0</v>
      </c>
    </row>
    <row r="13">
      <c r="A13" s="10"/>
      <c r="B13" s="11"/>
      <c r="C13" s="78" t="s">
        <v>70</v>
      </c>
      <c r="D13" s="298" t="s">
        <v>822</v>
      </c>
      <c r="E13" s="162"/>
      <c r="F13" s="431">
        <v>2.67762803E8</v>
      </c>
      <c r="G13" s="431">
        <v>7.5526334E7</v>
      </c>
      <c r="H13" s="431">
        <v>2.8243989E7</v>
      </c>
      <c r="I13" s="431">
        <v>3.0971015E7</v>
      </c>
      <c r="J13" s="431">
        <v>7854365.0</v>
      </c>
      <c r="K13" s="431">
        <v>3.1505568E7</v>
      </c>
      <c r="L13" s="431">
        <v>6812854.0</v>
      </c>
      <c r="M13" s="431">
        <v>5380055.0</v>
      </c>
      <c r="N13" s="431">
        <v>0.0</v>
      </c>
      <c r="O13" s="162">
        <f t="shared" si="2"/>
        <v>50450775.89</v>
      </c>
    </row>
    <row r="14">
      <c r="A14" s="10"/>
      <c r="B14" s="429" t="s">
        <v>823</v>
      </c>
      <c r="C14" s="429"/>
      <c r="D14" s="434"/>
      <c r="E14" s="435"/>
      <c r="F14" s="435"/>
      <c r="G14" s="435"/>
      <c r="H14" s="435"/>
      <c r="I14" s="435"/>
      <c r="J14" s="435"/>
      <c r="K14" s="435"/>
      <c r="L14" s="435"/>
      <c r="M14" s="435"/>
      <c r="N14" s="435"/>
    </row>
    <row r="15">
      <c r="A15" s="10"/>
      <c r="B15" s="11"/>
      <c r="C15" s="78" t="s">
        <v>74</v>
      </c>
      <c r="D15" s="298" t="s">
        <v>818</v>
      </c>
      <c r="E15" s="162"/>
      <c r="F15" s="431">
        <v>1.9546941E8</v>
      </c>
      <c r="G15" s="431">
        <v>4.173407E7</v>
      </c>
      <c r="H15" s="431">
        <v>1.0207266E7</v>
      </c>
      <c r="I15" s="431">
        <v>2.0798391E7</v>
      </c>
      <c r="J15" s="431">
        <v>5435067.0</v>
      </c>
      <c r="K15" s="431">
        <v>2.6672012E7</v>
      </c>
      <c r="L15" s="431">
        <v>3145610.0</v>
      </c>
      <c r="M15" s="431">
        <v>3114577.0</v>
      </c>
      <c r="N15" s="431">
        <v>0.0</v>
      </c>
      <c r="O15" s="162">
        <f t="shared" ref="O15:O19" si="3">AVERAGE(F15:N15)</f>
        <v>34064044.78</v>
      </c>
    </row>
    <row r="16">
      <c r="A16" s="10"/>
      <c r="B16" s="11"/>
      <c r="C16" s="78" t="s">
        <v>78</v>
      </c>
      <c r="D16" s="298" t="s">
        <v>819</v>
      </c>
      <c r="E16" s="162"/>
      <c r="F16" s="431">
        <v>95.0</v>
      </c>
      <c r="G16" s="431">
        <v>24.0</v>
      </c>
      <c r="H16" s="431">
        <v>8.0</v>
      </c>
      <c r="I16" s="431">
        <v>6.0</v>
      </c>
      <c r="J16" s="431">
        <v>5.0</v>
      </c>
      <c r="K16" s="431">
        <v>12.0</v>
      </c>
      <c r="L16" s="431">
        <v>5.0</v>
      </c>
      <c r="M16" s="431">
        <v>2.0</v>
      </c>
      <c r="N16" s="431">
        <v>0.0</v>
      </c>
      <c r="O16" s="162">
        <f t="shared" si="3"/>
        <v>17.44444444</v>
      </c>
    </row>
    <row r="17">
      <c r="A17" s="10"/>
      <c r="B17" s="11"/>
      <c r="C17" s="78" t="s">
        <v>83</v>
      </c>
      <c r="D17" s="298" t="s">
        <v>820</v>
      </c>
      <c r="E17" s="162"/>
      <c r="F17" s="431">
        <v>0.0</v>
      </c>
      <c r="G17" s="431">
        <v>0.0</v>
      </c>
      <c r="H17" s="431">
        <v>0.0</v>
      </c>
      <c r="I17" s="431">
        <v>0.0</v>
      </c>
      <c r="J17" s="431">
        <v>0.0</v>
      </c>
      <c r="K17" s="431">
        <v>0.0</v>
      </c>
      <c r="L17" s="431">
        <v>0.0</v>
      </c>
      <c r="M17" s="431">
        <v>0.0</v>
      </c>
      <c r="N17" s="431">
        <v>0.0</v>
      </c>
      <c r="O17" s="162">
        <f t="shared" si="3"/>
        <v>0</v>
      </c>
    </row>
    <row r="18">
      <c r="A18" s="10"/>
      <c r="B18" s="11"/>
      <c r="C18" s="78" t="s">
        <v>85</v>
      </c>
      <c r="D18" s="298" t="s">
        <v>821</v>
      </c>
      <c r="E18" s="162"/>
      <c r="F18" s="431">
        <v>0.0</v>
      </c>
      <c r="G18" s="431">
        <v>0.0</v>
      </c>
      <c r="H18" s="431">
        <v>0.0</v>
      </c>
      <c r="I18" s="431">
        <v>0.0</v>
      </c>
      <c r="J18" s="431">
        <v>0.0</v>
      </c>
      <c r="K18" s="431">
        <v>0.0</v>
      </c>
      <c r="L18" s="431">
        <v>0.0</v>
      </c>
      <c r="M18" s="431">
        <v>0.0</v>
      </c>
      <c r="N18" s="431">
        <v>0.0</v>
      </c>
      <c r="O18" s="162">
        <f t="shared" si="3"/>
        <v>0</v>
      </c>
    </row>
    <row r="19">
      <c r="A19" s="10"/>
      <c r="B19" s="11"/>
      <c r="C19" s="78" t="s">
        <v>87</v>
      </c>
      <c r="D19" s="298" t="s">
        <v>822</v>
      </c>
      <c r="E19" s="162"/>
      <c r="F19" s="431">
        <v>1.9546941E8</v>
      </c>
      <c r="G19" s="431">
        <v>4.173407E7</v>
      </c>
      <c r="H19" s="431">
        <v>1.0207266E7</v>
      </c>
      <c r="I19" s="431">
        <v>2.0798391E7</v>
      </c>
      <c r="J19" s="431">
        <v>5435067.0</v>
      </c>
      <c r="K19" s="431">
        <v>2.6672012E7</v>
      </c>
      <c r="L19" s="431">
        <v>3145610.0</v>
      </c>
      <c r="M19" s="431">
        <v>3114577.0</v>
      </c>
      <c r="N19" s="431">
        <v>0.0</v>
      </c>
      <c r="O19" s="162">
        <f t="shared" si="3"/>
        <v>34064044.78</v>
      </c>
    </row>
    <row r="20">
      <c r="A20" s="10"/>
      <c r="B20" s="429" t="s">
        <v>824</v>
      </c>
      <c r="C20" s="429"/>
      <c r="D20" s="429"/>
      <c r="E20" s="435"/>
      <c r="F20" s="435"/>
      <c r="G20" s="435"/>
      <c r="H20" s="435"/>
      <c r="I20" s="435"/>
      <c r="J20" s="435"/>
      <c r="K20" s="435"/>
      <c r="L20" s="435"/>
      <c r="M20" s="435"/>
      <c r="N20" s="435"/>
      <c r="O20" s="435"/>
    </row>
    <row r="21">
      <c r="A21" s="10"/>
      <c r="B21" s="11"/>
      <c r="C21" s="78" t="s">
        <v>96</v>
      </c>
      <c r="D21" s="298" t="s">
        <v>825</v>
      </c>
      <c r="E21" s="358" t="s">
        <v>826</v>
      </c>
      <c r="F21" s="357"/>
      <c r="G21" s="357"/>
      <c r="H21" s="357"/>
      <c r="I21" s="357"/>
      <c r="J21" s="357"/>
      <c r="K21" s="357"/>
      <c r="L21" s="357"/>
      <c r="M21" s="357"/>
      <c r="N21" s="357"/>
      <c r="O21" s="357"/>
    </row>
    <row r="22">
      <c r="A22" s="10"/>
      <c r="B22" s="11"/>
      <c r="C22" s="78"/>
      <c r="D22" s="86"/>
      <c r="E22" s="13"/>
      <c r="F22" s="13"/>
      <c r="G22" s="13"/>
      <c r="H22" s="13"/>
      <c r="I22" s="13"/>
      <c r="J22" s="13"/>
      <c r="K22" s="13"/>
      <c r="L22" s="13"/>
      <c r="M22" s="13"/>
      <c r="N22" s="13"/>
      <c r="O22" s="13"/>
    </row>
    <row r="23">
      <c r="A23" s="15"/>
      <c r="B23" s="15"/>
      <c r="C23" s="15"/>
      <c r="D23" s="15"/>
      <c r="E23" s="16"/>
      <c r="F23" s="60"/>
      <c r="G23" s="15"/>
      <c r="H23" s="15"/>
      <c r="I23" s="15"/>
      <c r="J23" s="15"/>
      <c r="K23" s="15"/>
      <c r="L23" s="15"/>
      <c r="M23" s="15"/>
      <c r="N23" s="15"/>
      <c r="O23" s="15"/>
    </row>
    <row r="24">
      <c r="A24" s="15"/>
      <c r="B24" s="42"/>
      <c r="C24" s="42" t="s">
        <v>119</v>
      </c>
      <c r="D24" s="15"/>
    </row>
    <row r="25">
      <c r="A25" s="15"/>
      <c r="B25" s="17"/>
      <c r="C25" s="83"/>
      <c r="D25" s="46"/>
      <c r="E25" s="46"/>
      <c r="F25" s="46"/>
      <c r="G25" s="46"/>
      <c r="H25" s="46"/>
      <c r="I25" s="19"/>
      <c r="J25" s="19"/>
      <c r="K25" s="19"/>
      <c r="L25" s="19"/>
      <c r="M25" s="19"/>
      <c r="N25" s="19"/>
      <c r="O25" s="19"/>
    </row>
    <row r="26">
      <c r="A26" s="20"/>
      <c r="B26" s="20"/>
      <c r="I26" s="19"/>
      <c r="J26" s="19"/>
      <c r="K26" s="19"/>
      <c r="L26" s="19"/>
      <c r="M26" s="19"/>
      <c r="N26" s="19"/>
      <c r="O26" s="19"/>
    </row>
    <row r="27">
      <c r="A27" s="15"/>
      <c r="B27" s="15"/>
      <c r="I27" s="19"/>
      <c r="J27" s="19"/>
      <c r="K27" s="19"/>
      <c r="L27" s="19"/>
      <c r="M27" s="19"/>
      <c r="N27" s="19"/>
      <c r="O27" s="19"/>
    </row>
    <row r="28">
      <c r="A28" s="15"/>
      <c r="B28" s="15"/>
      <c r="C28" s="15"/>
      <c r="D28" s="15"/>
      <c r="E28" s="16"/>
      <c r="F28" s="60"/>
      <c r="G28" s="15"/>
      <c r="H28" s="15"/>
      <c r="I28" s="15"/>
      <c r="J28" s="15"/>
      <c r="K28" s="15"/>
      <c r="L28" s="15"/>
      <c r="M28" s="15"/>
      <c r="N28" s="15"/>
      <c r="O28" s="15"/>
    </row>
  </sheetData>
  <mergeCells count="14">
    <mergeCell ref="K6:K7"/>
    <mergeCell ref="L6:L7"/>
    <mergeCell ref="M6:M7"/>
    <mergeCell ref="N6:N7"/>
    <mergeCell ref="O6:O7"/>
    <mergeCell ref="N14:O14"/>
    <mergeCell ref="C5:D6"/>
    <mergeCell ref="E6:E7"/>
    <mergeCell ref="F6:F7"/>
    <mergeCell ref="G6:G7"/>
    <mergeCell ref="H6:H7"/>
    <mergeCell ref="I6:I7"/>
    <mergeCell ref="J6:J7"/>
    <mergeCell ref="C25:H27"/>
  </mergeCells>
  <drawing r:id="rId4"/>
  <legacyDrawing r:id="rId5"/>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FF"/>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4.0"/>
    <col customWidth="1" min="5" max="5" width="14.0"/>
    <col customWidth="1" min="6" max="6" width="15.38"/>
    <col customWidth="1" min="7" max="7" width="15.75"/>
  </cols>
  <sheetData>
    <row r="1">
      <c r="A1" s="1"/>
      <c r="B1" s="1"/>
      <c r="C1" s="1"/>
      <c r="D1" s="1"/>
      <c r="E1" s="21"/>
      <c r="F1" s="22"/>
      <c r="G1" s="22"/>
    </row>
    <row r="2" ht="6.75" customHeight="1">
      <c r="A2" s="1"/>
      <c r="B2" s="2"/>
      <c r="C2" s="2"/>
      <c r="D2" s="2"/>
      <c r="E2" s="23"/>
      <c r="F2" s="24"/>
      <c r="G2" s="24"/>
    </row>
    <row r="3">
      <c r="A3" s="1"/>
      <c r="B3" s="2"/>
      <c r="C3" s="2"/>
      <c r="D3" s="2"/>
      <c r="E3" s="23"/>
      <c r="F3" s="24"/>
      <c r="G3" s="24"/>
    </row>
    <row r="4">
      <c r="A4" s="1"/>
      <c r="B4" s="2"/>
      <c r="C4" s="2"/>
      <c r="D4" s="2"/>
      <c r="E4" s="23"/>
      <c r="F4" s="24"/>
      <c r="G4" s="24"/>
    </row>
    <row r="5">
      <c r="A5" s="3"/>
      <c r="B5" s="4"/>
      <c r="C5" s="62" t="s">
        <v>827</v>
      </c>
      <c r="E5" s="23" t="s">
        <v>38</v>
      </c>
      <c r="F5" s="24" t="s">
        <v>39</v>
      </c>
      <c r="G5" s="24" t="s">
        <v>40</v>
      </c>
    </row>
    <row r="6">
      <c r="A6" s="1"/>
      <c r="B6" s="2"/>
      <c r="E6" s="107"/>
      <c r="F6" s="107"/>
      <c r="G6" s="107"/>
    </row>
    <row r="7">
      <c r="A7" s="6"/>
      <c r="B7" s="7"/>
      <c r="C7" s="8" t="s">
        <v>43</v>
      </c>
      <c r="D7" s="9"/>
      <c r="E7" s="436" t="s">
        <v>828</v>
      </c>
      <c r="F7" s="436" t="s">
        <v>829</v>
      </c>
      <c r="G7" s="436" t="s">
        <v>830</v>
      </c>
    </row>
    <row r="8">
      <c r="A8" s="10"/>
      <c r="B8" s="429" t="s">
        <v>831</v>
      </c>
      <c r="C8" s="429"/>
      <c r="D8" s="429"/>
      <c r="E8" s="430"/>
      <c r="F8" s="430"/>
      <c r="G8" s="430"/>
    </row>
    <row r="9">
      <c r="A9" s="10"/>
      <c r="B9" s="11"/>
      <c r="C9" s="78" t="s">
        <v>45</v>
      </c>
      <c r="D9" s="54" t="s">
        <v>832</v>
      </c>
      <c r="E9" s="431">
        <v>3.483085338E9</v>
      </c>
      <c r="F9" s="163"/>
      <c r="G9" s="163"/>
    </row>
    <row r="10">
      <c r="A10" s="10"/>
      <c r="B10" s="11"/>
      <c r="C10" s="78" t="s">
        <v>47</v>
      </c>
      <c r="D10" s="86" t="s">
        <v>833</v>
      </c>
      <c r="E10" s="431">
        <v>5.6184929993E10</v>
      </c>
      <c r="F10" s="431">
        <v>3.846468428E10</v>
      </c>
      <c r="G10" s="431">
        <v>2.2839369321E10</v>
      </c>
    </row>
    <row r="11">
      <c r="A11" s="10"/>
      <c r="B11" s="11"/>
      <c r="C11" s="78" t="s">
        <v>744</v>
      </c>
      <c r="D11" s="86" t="s">
        <v>834</v>
      </c>
      <c r="E11" s="431">
        <v>-1.5224580518E10</v>
      </c>
      <c r="F11" s="431">
        <v>-1.0253390131E10</v>
      </c>
      <c r="G11" s="431">
        <v>-8.666427204E9</v>
      </c>
    </row>
    <row r="12">
      <c r="A12" s="10"/>
      <c r="B12" s="11"/>
      <c r="C12" s="78" t="s">
        <v>746</v>
      </c>
      <c r="D12" s="86" t="s">
        <v>835</v>
      </c>
      <c r="E12" s="431">
        <v>2.07480671515E11</v>
      </c>
      <c r="F12" s="431">
        <v>1.47902819081E11</v>
      </c>
      <c r="G12" s="431">
        <v>8.8156624927E10</v>
      </c>
    </row>
    <row r="13">
      <c r="A13" s="10"/>
      <c r="B13" s="11"/>
      <c r="C13" s="78" t="s">
        <v>748</v>
      </c>
      <c r="D13" s="86" t="s">
        <v>836</v>
      </c>
      <c r="E13" s="431">
        <v>1.27684996E8</v>
      </c>
      <c r="F13" s="431">
        <v>7.4225198E7</v>
      </c>
      <c r="G13" s="431">
        <v>2.67693221E8</v>
      </c>
    </row>
    <row r="14">
      <c r="A14" s="10"/>
      <c r="B14" s="11"/>
      <c r="C14" s="78" t="s">
        <v>49</v>
      </c>
      <c r="D14" s="86" t="s">
        <v>837</v>
      </c>
      <c r="E14" s="431">
        <v>1.6422490554E10</v>
      </c>
      <c r="F14" s="437"/>
      <c r="G14" s="437"/>
    </row>
    <row r="15">
      <c r="A15" s="10"/>
      <c r="B15" s="11"/>
      <c r="C15" s="78" t="s">
        <v>51</v>
      </c>
      <c r="D15" s="86" t="s">
        <v>838</v>
      </c>
      <c r="E15" s="431">
        <v>1.199265016E10</v>
      </c>
      <c r="F15" s="431">
        <v>1.0564373037E10</v>
      </c>
      <c r="G15" s="431">
        <v>8.627367337E9</v>
      </c>
    </row>
    <row r="16">
      <c r="A16" s="10"/>
      <c r="B16" s="11"/>
      <c r="C16" s="78" t="s">
        <v>484</v>
      </c>
      <c r="D16" s="86" t="s">
        <v>839</v>
      </c>
      <c r="E16" s="431">
        <v>-3.85053885E8</v>
      </c>
      <c r="F16" s="431">
        <v>-3.84776367E8</v>
      </c>
      <c r="G16" s="431">
        <v>-4.0170213E8</v>
      </c>
    </row>
    <row r="17">
      <c r="A17" s="10"/>
      <c r="B17" s="11"/>
      <c r="C17" s="78" t="s">
        <v>840</v>
      </c>
      <c r="D17" s="86" t="s">
        <v>841</v>
      </c>
      <c r="E17" s="431">
        <v>6.23044688E8</v>
      </c>
      <c r="F17" s="431">
        <v>2.63214547E8</v>
      </c>
      <c r="G17" s="431">
        <v>2.22633137E8</v>
      </c>
    </row>
    <row r="18">
      <c r="A18" s="10"/>
      <c r="B18" s="11"/>
      <c r="C18" s="78" t="s">
        <v>842</v>
      </c>
      <c r="D18" s="86" t="s">
        <v>843</v>
      </c>
      <c r="E18" s="431">
        <v>-7.259210074E9</v>
      </c>
      <c r="F18" s="431">
        <v>-6.470236511E9</v>
      </c>
      <c r="G18" s="431">
        <v>-4.353634544E9</v>
      </c>
    </row>
    <row r="19">
      <c r="A19" s="10"/>
      <c r="B19" s="11"/>
      <c r="C19" s="78" t="s">
        <v>53</v>
      </c>
      <c r="D19" s="86" t="s">
        <v>844</v>
      </c>
      <c r="E19" s="431">
        <v>4.44110533E8</v>
      </c>
      <c r="F19" s="437"/>
      <c r="G19" s="437"/>
    </row>
    <row r="20">
      <c r="A20" s="10"/>
      <c r="B20" s="11"/>
      <c r="C20" s="78" t="s">
        <v>55</v>
      </c>
      <c r="D20" s="86" t="s">
        <v>845</v>
      </c>
      <c r="E20" s="431">
        <v>-3.11562579E8</v>
      </c>
      <c r="F20" s="431">
        <v>2.82878745E8</v>
      </c>
      <c r="G20" s="431">
        <v>-4.8783609E7</v>
      </c>
    </row>
    <row r="21">
      <c r="A21" s="10"/>
      <c r="B21" s="11"/>
      <c r="C21" s="78" t="s">
        <v>57</v>
      </c>
      <c r="D21" s="86" t="s">
        <v>846</v>
      </c>
      <c r="E21" s="431">
        <v>4.49794576E8</v>
      </c>
      <c r="F21" s="431">
        <v>-1.73531005E8</v>
      </c>
      <c r="G21" s="431">
        <v>6.5781086E7</v>
      </c>
    </row>
    <row r="22">
      <c r="A22" s="10"/>
      <c r="B22" s="11"/>
      <c r="C22" s="78" t="s">
        <v>65</v>
      </c>
      <c r="D22" s="86" t="s">
        <v>847</v>
      </c>
      <c r="E22" s="431">
        <v>2.0349686426E10</v>
      </c>
      <c r="F22" s="437"/>
      <c r="G22" s="437"/>
    </row>
    <row r="23">
      <c r="A23" s="10"/>
      <c r="B23" s="11"/>
      <c r="C23" s="78" t="s">
        <v>70</v>
      </c>
      <c r="D23" s="86" t="s">
        <v>848</v>
      </c>
      <c r="E23" s="431">
        <v>2.902452964E9</v>
      </c>
      <c r="F23" s="437"/>
      <c r="G23" s="437"/>
    </row>
    <row r="24" ht="9.0" customHeight="1">
      <c r="A24" s="10"/>
      <c r="B24" s="11"/>
      <c r="C24" s="438"/>
      <c r="D24" s="86"/>
      <c r="E24" s="357"/>
      <c r="F24" s="357"/>
      <c r="G24" s="357"/>
    </row>
    <row r="25">
      <c r="A25" s="10"/>
      <c r="B25" s="11"/>
      <c r="C25" s="438" t="s">
        <v>849</v>
      </c>
      <c r="D25" s="86"/>
      <c r="E25" s="357"/>
      <c r="F25" s="357"/>
      <c r="G25" s="357"/>
    </row>
    <row r="26">
      <c r="A26" s="15"/>
      <c r="B26" s="15"/>
      <c r="C26" s="236" t="s">
        <v>850</v>
      </c>
      <c r="D26" s="236" t="s">
        <v>851</v>
      </c>
      <c r="E26" s="431">
        <v>1.622783087E9</v>
      </c>
      <c r="F26" s="431">
        <v>1.502107754E9</v>
      </c>
      <c r="G26" s="431">
        <v>1.845258223E9</v>
      </c>
    </row>
    <row r="27">
      <c r="A27" s="15"/>
      <c r="B27" s="15"/>
      <c r="C27" s="236" t="s">
        <v>852</v>
      </c>
      <c r="D27" s="236" t="s">
        <v>853</v>
      </c>
      <c r="E27" s="431">
        <v>-3.5660227E7</v>
      </c>
      <c r="F27" s="431">
        <v>-2.2988337E7</v>
      </c>
      <c r="G27" s="431">
        <v>-1.8722213E8</v>
      </c>
    </row>
    <row r="28">
      <c r="A28" s="15"/>
      <c r="B28" s="15"/>
      <c r="C28" s="15"/>
      <c r="D28" s="15"/>
      <c r="E28" s="16"/>
      <c r="F28" s="60"/>
      <c r="G28" s="15"/>
    </row>
    <row r="29">
      <c r="A29" s="15"/>
      <c r="B29" s="42"/>
      <c r="C29" s="42" t="s">
        <v>119</v>
      </c>
      <c r="D29" s="15"/>
    </row>
    <row r="30">
      <c r="A30" s="15"/>
      <c r="B30" s="17"/>
      <c r="C30" s="83"/>
      <c r="D30" s="46"/>
      <c r="E30" s="46"/>
      <c r="F30" s="46"/>
      <c r="G30" s="46"/>
    </row>
    <row r="31">
      <c r="A31" s="20"/>
      <c r="B31" s="20"/>
    </row>
    <row r="32">
      <c r="A32" s="15"/>
      <c r="B32" s="15"/>
    </row>
    <row r="33">
      <c r="A33" s="15"/>
      <c r="B33" s="15"/>
      <c r="C33" s="15"/>
      <c r="D33" s="15"/>
      <c r="E33" s="16"/>
      <c r="F33" s="60"/>
      <c r="G33" s="15"/>
    </row>
  </sheetData>
  <mergeCells count="2">
    <mergeCell ref="C5:D6"/>
    <mergeCell ref="C30:G32"/>
  </mergeCells>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FF"/>
    <outlinePr summaryBelow="0" summaryRight="0"/>
  </sheetPr>
  <sheetViews>
    <sheetView showGridLines="0" workbookViewId="0"/>
  </sheetViews>
  <sheetFormatPr customHeight="1" defaultColWidth="12.63" defaultRowHeight="15.75"/>
  <cols>
    <col customWidth="1" min="1" max="1" width="2.75"/>
    <col customWidth="1" min="2" max="2" width="1.25"/>
    <col customWidth="1" min="3" max="3" width="2.75"/>
    <col customWidth="1" min="4" max="4" width="74.0"/>
    <col customWidth="1" min="5" max="5" width="14.0"/>
  </cols>
  <sheetData>
    <row r="1">
      <c r="A1" s="1"/>
      <c r="B1" s="1"/>
      <c r="C1" s="1"/>
      <c r="D1" s="1"/>
      <c r="E1" s="21"/>
    </row>
    <row r="2" ht="6.75" customHeight="1">
      <c r="A2" s="1"/>
      <c r="B2" s="2"/>
      <c r="C2" s="2"/>
      <c r="D2" s="2"/>
      <c r="E2" s="23"/>
    </row>
    <row r="3">
      <c r="A3" s="1"/>
      <c r="B3" s="2"/>
      <c r="C3" s="2"/>
      <c r="D3" s="2"/>
      <c r="E3" s="23"/>
    </row>
    <row r="4">
      <c r="A4" s="1"/>
      <c r="B4" s="2"/>
      <c r="C4" s="2"/>
      <c r="D4" s="2"/>
      <c r="E4" s="250">
        <v>46022.0</v>
      </c>
    </row>
    <row r="5">
      <c r="A5" s="3"/>
      <c r="B5" s="4"/>
      <c r="C5" s="62" t="s">
        <v>854</v>
      </c>
      <c r="E5" s="107"/>
    </row>
    <row r="6">
      <c r="A6" s="1"/>
      <c r="B6" s="2"/>
      <c r="E6" s="107"/>
    </row>
    <row r="7">
      <c r="A7" s="6"/>
      <c r="B7" s="7"/>
      <c r="C7" s="8" t="s">
        <v>43</v>
      </c>
      <c r="D7" s="9"/>
      <c r="E7" s="23" t="s">
        <v>38</v>
      </c>
    </row>
    <row r="8">
      <c r="A8" s="10"/>
      <c r="B8" s="11"/>
      <c r="C8" s="78" t="s">
        <v>45</v>
      </c>
      <c r="D8" s="54" t="s">
        <v>848</v>
      </c>
      <c r="E8" s="431">
        <v>2.902452964E9</v>
      </c>
    </row>
    <row r="9">
      <c r="A9" s="10"/>
      <c r="B9" s="11"/>
      <c r="C9" s="78" t="s">
        <v>49</v>
      </c>
      <c r="D9" s="86" t="s">
        <v>855</v>
      </c>
      <c r="E9" s="431">
        <v>1.0</v>
      </c>
    </row>
    <row r="10">
      <c r="A10" s="10"/>
      <c r="B10" s="11"/>
      <c r="C10" s="78" t="s">
        <v>53</v>
      </c>
      <c r="D10" s="86" t="s">
        <v>856</v>
      </c>
      <c r="E10" s="431">
        <v>2.902452964E9</v>
      </c>
    </row>
    <row r="11">
      <c r="A11" s="10"/>
      <c r="B11" s="11"/>
      <c r="C11" s="78" t="s">
        <v>65</v>
      </c>
      <c r="D11" s="86" t="s">
        <v>857</v>
      </c>
      <c r="E11" s="431">
        <v>3.6280662048E10</v>
      </c>
    </row>
    <row r="12">
      <c r="A12" s="15"/>
      <c r="B12" s="15"/>
      <c r="C12" s="15"/>
      <c r="D12" s="15"/>
      <c r="E12" s="16"/>
    </row>
    <row r="13">
      <c r="A13" s="15"/>
      <c r="B13" s="42"/>
      <c r="C13" s="42" t="s">
        <v>119</v>
      </c>
      <c r="D13" s="15"/>
    </row>
    <row r="14">
      <c r="A14" s="15"/>
      <c r="B14" s="17"/>
      <c r="C14" s="82" t="s">
        <v>858</v>
      </c>
      <c r="D14" s="46"/>
      <c r="E14" s="46"/>
    </row>
    <row r="15">
      <c r="A15" s="20"/>
      <c r="B15" s="20"/>
    </row>
    <row r="16">
      <c r="A16" s="15"/>
      <c r="B16" s="15"/>
    </row>
    <row r="17">
      <c r="A17" s="15"/>
      <c r="B17" s="15"/>
      <c r="C17" s="15"/>
      <c r="D17" s="15"/>
      <c r="E17" s="16"/>
    </row>
  </sheetData>
  <mergeCells count="2">
    <mergeCell ref="C5:D6"/>
    <mergeCell ref="C14:E16"/>
  </mergeCells>
  <drawing r:id="rId1"/>
</worksheet>
</file>