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3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2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Índice" sheetId="1" r:id="rId5"/>
    <sheet state="visible" name="KM1" sheetId="2" r:id="rId6"/>
    <sheet state="visible" name="OV1" sheetId="3" r:id="rId7"/>
    <sheet state="visible" name="CCA" sheetId="4" r:id="rId8"/>
    <sheet state="visible" name="CC1" sheetId="5" r:id="rId9"/>
    <sheet state="visible" name="CC2" sheetId="6" r:id="rId10"/>
    <sheet state="visible" name="CCyB1" sheetId="7" r:id="rId11"/>
    <sheet state="visible" name="CR1" sheetId="8" r:id="rId12"/>
    <sheet state="visible" name="CR2" sheetId="9" r:id="rId13"/>
    <sheet state="visible" name="CR3" sheetId="10" r:id="rId14"/>
    <sheet state="visible" name="CR4" sheetId="11" r:id="rId15"/>
    <sheet state="visible" name="CR5" sheetId="12" r:id="rId16"/>
    <sheet state="visible" name="CCR1" sheetId="13" r:id="rId17"/>
    <sheet state="visible" name="CCR3" sheetId="14" r:id="rId18"/>
    <sheet state="visible" name="CCR5" sheetId="15" r:id="rId19"/>
    <sheet state="visible" name="CCR6" sheetId="16" r:id="rId20"/>
    <sheet state="visible" name="CCR8" sheetId="17" r:id="rId21"/>
    <sheet state="visible" name="SEC1" sheetId="18" r:id="rId22"/>
    <sheet state="visible" name="SEC2" sheetId="19" r:id="rId23"/>
    <sheet state="visible" name="SEC3" sheetId="20" r:id="rId24"/>
    <sheet state="visible" name="SEC4" sheetId="21" r:id="rId25"/>
    <sheet state="visible" name="MR1" sheetId="22" r:id="rId26"/>
    <sheet state="visible" name="OPD" sheetId="23" r:id="rId27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tc={aec7f334-aeb4-4e0f-99d5-e696e2c77667}</author>
  </authors>
  <commentList>
    <comment authorId="0" xr:uid="{aec7f334-aeb4-4e0f-99d5-e696e2c77667}" ref="I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@juliane.sakuraba@nubank.com.br que que tá riscado aqui?
Reply:
	É o ajuste da Instrução Normativa 726, referente à esse potential issue https://backoffice.ist.nubank.world/projac/#/im/issues/I014113. Deixei riscado para confirmar com o @nicolas.cardeira@nubank.com.br se estamos reportando o valor correto, sem considerar adiantamentos e rendas a apropriar.
</t>
      </text>
    </comment>
  </commentList>
</comments>
</file>

<file path=xl/sharedStrings.xml><?xml version="1.0" encoding="utf-8"?>
<sst xmlns="http://schemas.openxmlformats.org/spreadsheetml/2006/main" count="2098" uniqueCount="689">
  <si>
    <t>Pilar 3 - Índice</t>
  </si>
  <si>
    <t>Data-base: 30/Jun/26</t>
  </si>
  <si>
    <r>
      <rPr>
        <rFont val="Arial"/>
        <b/>
        <color rgb="FFFFFFFF"/>
        <sz val="10.0"/>
      </rPr>
      <t>OV1:</t>
    </r>
    <r>
      <rPr>
        <rFont val="Arial"/>
        <color rgb="FFFFFFFF"/>
        <sz val="10.0"/>
      </rPr>
      <t xml:space="preserve"> Visão geral dos ativos ponderados pelo risco (RWA)</t>
    </r>
  </si>
  <si>
    <t>a</t>
  </si>
  <si>
    <t>b</t>
  </si>
  <si>
    <t>KM1 - Informações quantitativas sobre os requerimentos prudenciais</t>
  </si>
  <si>
    <t>c</t>
  </si>
  <si>
    <t>RWA</t>
  </si>
  <si>
    <r>
      <rPr>
        <rFont val="Arial"/>
        <b/>
        <color rgb="FFFFFFFF"/>
        <sz val="10.0"/>
      </rPr>
      <t>KM1:</t>
    </r>
    <r>
      <rPr>
        <rFont val="Arial"/>
        <color rgb="FFFFFFFF"/>
        <sz val="10.0"/>
      </rPr>
      <t xml:space="preserve"> Informações qualitativas sobre os requerimentos prudenciais </t>
    </r>
  </si>
  <si>
    <t>Requerimento 
mínimo de PR</t>
  </si>
  <si>
    <t>d</t>
  </si>
  <si>
    <t>e</t>
  </si>
  <si>
    <t>Valores em R$</t>
  </si>
  <si>
    <t>OV1 - Visão geral dos ativos ponderados pelo risco (RWA)</t>
  </si>
  <si>
    <t>CCA - Principais características dos instrumentos do Patrimônio de Referência (PR)</t>
  </si>
  <si>
    <t>CC1 - Composição do Patrimônio de Referência (PR)</t>
  </si>
  <si>
    <r>
      <rPr>
        <rFont val="Arial"/>
        <b/>
        <color rgb="FFFFFFFF"/>
        <sz val="10.0"/>
      </rPr>
      <t>CCA:</t>
    </r>
    <r>
      <rPr>
        <rFont val="Arial"/>
        <color rgb="FFFFFFFF"/>
        <sz val="10.0"/>
      </rPr>
      <t xml:space="preserve"> Principais características dos instrumentos do Patrimônio de Referência (PR)</t>
    </r>
  </si>
  <si>
    <t>CC2 - Conciliação do Patrimônio de Referência (PR) com o balanço patrimonial</t>
  </si>
  <si>
    <t>CCyB1 - Distribuição geográfica das exposições ao risco de crédito consideradas no cálculo do ACPContracíclico</t>
  </si>
  <si>
    <t>CR1 - Qualidade creditícia das exposições</t>
  </si>
  <si>
    <t>CR2 - Mudanças no estoque de operações classificadas como ativos problemáticos</t>
  </si>
  <si>
    <t>f</t>
  </si>
  <si>
    <t>g</t>
  </si>
  <si>
    <t>h</t>
  </si>
  <si>
    <t>i</t>
  </si>
  <si>
    <t>j</t>
  </si>
  <si>
    <t>1</t>
  </si>
  <si>
    <t>CR3 - Visão geral das técnicas de mitigação do risco de crédito</t>
  </si>
  <si>
    <t>k</t>
  </si>
  <si>
    <t>l</t>
  </si>
  <si>
    <t>m</t>
  </si>
  <si>
    <t xml:space="preserve">Risco de Crédito em sentido estrito </t>
  </si>
  <si>
    <t>CR4 - Abordagem padronizada – exposições e efeitos da mitigação do risco de crédito</t>
  </si>
  <si>
    <t>Informação quantitativa/qualitativa</t>
  </si>
  <si>
    <t>CR5 - Abordagem padronizada - segregação de exposições por contraparte e por fator de ponderação de risco (FPR)</t>
  </si>
  <si>
    <t>2</t>
  </si>
  <si>
    <t>Do qual: apurado por meio da abordagem padronizada</t>
  </si>
  <si>
    <t>CCR1 - Análise das exposições ao risco de crédito de contraparte (CCR) por abordagem utilizada</t>
  </si>
  <si>
    <t>Capital regulamentar - valores</t>
  </si>
  <si>
    <t>3</t>
  </si>
  <si>
    <t>Do qual: apurado por meio da abordagem IRB básica</t>
  </si>
  <si>
    <t>CCR3 - Abordagem padronizada – segregação das exposições ao CCR por contraparte e por fator de ponderação de risco</t>
  </si>
  <si>
    <t>Emissor</t>
  </si>
  <si>
    <t>5</t>
  </si>
  <si>
    <t>Do qual: apurado por meio da abordagem IRB avançada</t>
  </si>
  <si>
    <t>6</t>
  </si>
  <si>
    <t>CCR5 - Colaterais financeiros associados a exposições ao risco de crédito de contraparte</t>
  </si>
  <si>
    <t xml:space="preserve">Risco de crédito de contraparte (CCR) </t>
  </si>
  <si>
    <t>NU FINANCEIRA S.A. – SOCIEDADE DE CRÉDITO, FINANCIAMENTO E INVESTIMENTO</t>
  </si>
  <si>
    <t>CCR6 - Informações sobre o risco de crédito de contraparte associado a derivativos de crédito</t>
  </si>
  <si>
    <t>7</t>
  </si>
  <si>
    <t>Do qual: apurado mediante uso da abordagem SA-CCR</t>
  </si>
  <si>
    <t>CCR8 - Informações sobre o risco de crédito de contraparte associado a exposições a contrapartes centrais</t>
  </si>
  <si>
    <t>7a</t>
  </si>
  <si>
    <t xml:space="preserve">Do qual: apurado mediante uso da abordagem CEM </t>
  </si>
  <si>
    <t>SEC1 - Exposições de securitização classificadas na carteira bancária</t>
  </si>
  <si>
    <t>9</t>
  </si>
  <si>
    <t>SEC2 - Exposições de securitização classificadas na carteira de negociação</t>
  </si>
  <si>
    <t>Do qual: outros</t>
  </si>
  <si>
    <t>Capital Principal</t>
  </si>
  <si>
    <t>12</t>
  </si>
  <si>
    <t xml:space="preserve">Cotas de fundos não consolidados - ativos subjacentes identificados </t>
  </si>
  <si>
    <t>SEC3 - Exposições de securitização da carteira bancária e requerimentos de capital - instituição como originadora ou patrocinadora</t>
  </si>
  <si>
    <t>Identificador único</t>
  </si>
  <si>
    <t>BRNUFNLFI021</t>
  </si>
  <si>
    <t>BRNUFNLFI039</t>
  </si>
  <si>
    <t>13</t>
  </si>
  <si>
    <t>BRNUFNLFI0Z3</t>
  </si>
  <si>
    <t xml:space="preserve">Cotas de fundos não consolidados - ativos subjacentes inferidos conforme regulamento do fundo </t>
  </si>
  <si>
    <t>SEC4 - Exposições de securitização da carteira bancária e requerimentos de capital - instituição como investidora</t>
  </si>
  <si>
    <t>BRNUFNLFI2P0</t>
  </si>
  <si>
    <t>BRNUFNLFI2O3</t>
  </si>
  <si>
    <t>BRNUFNLFI3X2</t>
  </si>
  <si>
    <t>BRNUFNLFI3W4</t>
  </si>
  <si>
    <t>1a</t>
  </si>
  <si>
    <t>BRNUFNLFI5B3</t>
  </si>
  <si>
    <t>BRNUFNLFI5C1</t>
  </si>
  <si>
    <t>14</t>
  </si>
  <si>
    <t>BRNUFNLFI5H0</t>
  </si>
  <si>
    <t xml:space="preserve">Cotas de fundos não consolidados - ativos subjacentes não identificados </t>
  </si>
  <si>
    <t>MR1 - Abordagem padronizada - fatores de risco associados ao risco de mercado</t>
  </si>
  <si>
    <t>BRNUFNLFI5G2</t>
  </si>
  <si>
    <t>Capital Principal corresponde à linha 1 deduzindo, conforme aplicável, o valor estabelecido pelo:
- art. 4º, caput, inciso I, alínea “i”, e §§ 8º e 9º, da Resolução CMN nº 4.955, de 21 de outubro de 2021; ou
- art. 3º, caput, inciso I, alínea “i”, §§ 8º e 9º, da Resolução BCB nº 199, de 11 de março de 2022.</t>
  </si>
  <si>
    <t>BRNUFNLFI799</t>
  </si>
  <si>
    <t>BRNUFNLFI781</t>
  </si>
  <si>
    <t>16</t>
  </si>
  <si>
    <t>Exposições de securitização contabilizadas na carteira bancária</t>
  </si>
  <si>
    <t>Art. 15 - OPD</t>
  </si>
  <si>
    <t>Lei aplicável ao instrumento</t>
  </si>
  <si>
    <t>Lei nº 12.249, de 11 de junho de 2010 |Resolução nº 4.123, de 23 de agosto de 2012, do Conselho Monetário Nacional | Resolução nº 4.192, de 1º de março de 2013, do CMN | Lei nº 6.385, de 7 de dezembro de 1976 | Instrução CVM nº 476, de 16 de janeiro de 2009</t>
  </si>
  <si>
    <t>Nível I</t>
  </si>
  <si>
    <t>20</t>
  </si>
  <si>
    <t xml:space="preserve">Risco de mercado </t>
  </si>
  <si>
    <t>21</t>
  </si>
  <si>
    <t xml:space="preserve">Do qual: requerimento calculado mediante abordagem padronizada (RWAMPAD) </t>
  </si>
  <si>
    <t>2a</t>
  </si>
  <si>
    <t xml:space="preserve">Nível I considerando a apuração do Capital Principal conforme linha 1a </t>
  </si>
  <si>
    <t>22</t>
  </si>
  <si>
    <t xml:space="preserve">Do qual: requerimento calculado mediante modelo interno (RWAMINT) </t>
  </si>
  <si>
    <t>24</t>
  </si>
  <si>
    <t>Patrimônio de Referência (PR)</t>
  </si>
  <si>
    <t xml:space="preserve">Risco operacional </t>
  </si>
  <si>
    <t>4</t>
  </si>
  <si>
    <t>3a</t>
  </si>
  <si>
    <t>Classificação do instrumento como componente do PR durante o tratamento temporário de que trata o art. 28 da Resolução nº 4.192, de 2013.</t>
  </si>
  <si>
    <t xml:space="preserve">Patrimônio de Referência (PR) considerando a apuração do Capital Principal conforme linha 1a </t>
  </si>
  <si>
    <t>NA</t>
  </si>
  <si>
    <t>I</t>
  </si>
  <si>
    <t>Risco de Pagamentos (RWASP)</t>
  </si>
  <si>
    <t>3b</t>
  </si>
  <si>
    <t>Excesso dos recursos aplicados no ativo permanente</t>
  </si>
  <si>
    <t>-</t>
  </si>
  <si>
    <t>Classificação do instrumento como componente do PR após o tratamento temporário de que trata a linha anterior</t>
  </si>
  <si>
    <t>25</t>
  </si>
  <si>
    <t>Nível II</t>
  </si>
  <si>
    <t xml:space="preserve">Valores referentes às exposições não deduzidas no cálculo do PR </t>
  </si>
  <si>
    <t>3b1</t>
  </si>
  <si>
    <t>Excesso dos recursos aplicados no ativo permanente considerando o PR conforme linha 3a</t>
  </si>
  <si>
    <t>29</t>
  </si>
  <si>
    <t>Total (1+6+12+13+14+16+20+24+I+25)</t>
  </si>
  <si>
    <t>3c</t>
  </si>
  <si>
    <t>Destaque do PR</t>
  </si>
  <si>
    <t>Escopo da elegibilidade do instrumento</t>
  </si>
  <si>
    <t>Conglomerado</t>
  </si>
  <si>
    <t>Ativos ponderados pelo risco (RWA) - valores</t>
  </si>
  <si>
    <t>Comentários</t>
  </si>
  <si>
    <t>Tipo de instrumento</t>
  </si>
  <si>
    <t>Letra Financeira</t>
  </si>
  <si>
    <r>
      <rPr>
        <rFont val="Arial"/>
        <b/>
        <color rgb="FFFFFFFF"/>
        <sz val="10.0"/>
      </rPr>
      <t>CC1:</t>
    </r>
    <r>
      <rPr>
        <rFont val="Arial"/>
        <color rgb="FFFFFFFF"/>
        <sz val="10.0"/>
      </rPr>
      <t xml:space="preserve"> Composição do Patrimônio de Referência (PR)</t>
    </r>
  </si>
  <si>
    <t>RWA total</t>
  </si>
  <si>
    <t>4b</t>
  </si>
  <si>
    <t>RWA corresponde à linha 4 deduzindo, conforme aplicável, o valor referente ao inciso XII do caput do art. 4º ponderado pelo Fator de Ponderação de Risco (FPR) estabelecido no art. 82-A, ambos os comandos da Resolução 229, de 12 de maio de 2022.</t>
  </si>
  <si>
    <t>Capital regulamentar como proporção do RWA</t>
  </si>
  <si>
    <t>8</t>
  </si>
  <si>
    <t>Valor reconhecido no PR</t>
  </si>
  <si>
    <t>Índice de Capital Principal (ICP)</t>
  </si>
  <si>
    <t>Valor</t>
  </si>
  <si>
    <t>5a</t>
  </si>
  <si>
    <t>Referência no
balanço do
conglomerado</t>
  </si>
  <si>
    <t>Índice de Capital Principal (ICP) considerando: 
- Numerador: corresponde à linha 1a 
- Denominador: corresponde à linha 4b</t>
  </si>
  <si>
    <t>Índice de Nível 1 (%)</t>
  </si>
  <si>
    <t>Capital Principal: instrumentos e reservas</t>
  </si>
  <si>
    <t>Valor de face do instrumento</t>
  </si>
  <si>
    <t>6a</t>
  </si>
  <si>
    <t>Índice de Nível 1, considerando:
- Numerador: corresponde à linha 2a
- Denominador: corresponde à linha 4b</t>
  </si>
  <si>
    <t>10</t>
  </si>
  <si>
    <t>Classificação contábil</t>
  </si>
  <si>
    <t>Passivo – custo amortizado</t>
  </si>
  <si>
    <t>Índice de Basileia</t>
  </si>
  <si>
    <t>Instrumentos elegíveis ao Capital Principal</t>
  </si>
  <si>
    <t>(a)</t>
  </si>
  <si>
    <t>Índice de Basileia, considerando:
- Numerador: corresponde à linha 3a
- Denominador: corresponde à linha 4b</t>
  </si>
  <si>
    <t>Reservas de lucros</t>
  </si>
  <si>
    <t>Adicional de Capital Principal (ACP) como proporção do RWA</t>
  </si>
  <si>
    <t>(b) + (e)</t>
  </si>
  <si>
    <t>Outras receitas e outras reservas</t>
  </si>
  <si>
    <t>(c) + (d)</t>
  </si>
  <si>
    <t>11</t>
  </si>
  <si>
    <t>Data original de emissão</t>
  </si>
  <si>
    <t>Participação de não controladores nos instrumentos emitidos por subsidiárias do conglomerado prudencial e elegíveis ao seu Capital Principal</t>
  </si>
  <si>
    <t>17/06/2022</t>
  </si>
  <si>
    <t>Adicional de Conservação de Capital Principal - ACPConservação (%)</t>
  </si>
  <si>
    <t>31/10/2022</t>
  </si>
  <si>
    <t>Capital Principal antes dos ajustes prudenciais</t>
  </si>
  <si>
    <t>25/09/2023</t>
  </si>
  <si>
    <t>(g) - (f)</t>
  </si>
  <si>
    <t>Capital Principal: ajustes prudenciais</t>
  </si>
  <si>
    <t>Adicional Contracíclico de Capital Principal - ACPContracíclico (%)</t>
  </si>
  <si>
    <t>18/03/2025</t>
  </si>
  <si>
    <t>16/04/2025</t>
  </si>
  <si>
    <t>31/10/2025</t>
  </si>
  <si>
    <t>Adicional de Importância Sistêmica de Capital Principal - ACPSistêmico (%)</t>
  </si>
  <si>
    <t>Ajustes prudenciais relativos a apreçamentos de instrumentos financeiros (PVA)</t>
  </si>
  <si>
    <t>Perpétuo ou com vencimento</t>
  </si>
  <si>
    <t>Com vencimento</t>
  </si>
  <si>
    <t>Ágios pagos na aquisição de investimentos com fundamento em expectativa de rentabilidade futura</t>
  </si>
  <si>
    <t>ACP total (%)</t>
  </si>
  <si>
    <t>Perpétuo</t>
  </si>
  <si>
    <t>Ativos intangíveis</t>
  </si>
  <si>
    <t>Margem excedente de Capital Principal (%)</t>
  </si>
  <si>
    <r>
      <rPr>
        <rFont val="Arial"/>
        <b/>
        <color rgb="FFFFFFFF"/>
        <sz val="10.0"/>
      </rPr>
      <t>CC2:</t>
    </r>
    <r>
      <rPr>
        <rFont val="Arial"/>
        <color rgb="FFFFFFFF"/>
        <sz val="10.0"/>
      </rPr>
      <t xml:space="preserve"> Conciliação do Patrimônio de Referência (PR) com o balanço patrimonial</t>
    </r>
  </si>
  <si>
    <t>Créditos tributários decorrentes de prejuízos fiscais e de base negativa de Contribuição Social sobre o Lucro Líquido e os originados dessa contribuição relativos a períodos de apuração encerrados até 31 de dezembro de 1998</t>
  </si>
  <si>
    <t>12a</t>
  </si>
  <si>
    <t>Margem excedente de Capital Principal (%) considerando o Capital Principal conforme linha 1a</t>
  </si>
  <si>
    <t>Ajustes relativos ao valor de mercado dos instrumentos financeiros derivativos utilizados para hedge de fluxo de caixa de itens protegidos cujos ajustes de marcação a mercado não são registrados contabilmente</t>
  </si>
  <si>
    <t>Razão de Alavancagem (RA)</t>
  </si>
  <si>
    <t>15</t>
  </si>
  <si>
    <t>Data original de vencimento</t>
  </si>
  <si>
    <t>Ativos atuariais relacionados a fundos de pensão de benefício definido</t>
  </si>
  <si>
    <t>17/06/2032</t>
  </si>
  <si>
    <t>Exposição total</t>
  </si>
  <si>
    <t>Ações ou outros instrumentos de emissão própria autorizados a compor o Capital Principal da instituição ou conglomerado, adquiridos diretamente, indiretamente ou de forma sintética</t>
  </si>
  <si>
    <t>17</t>
  </si>
  <si>
    <t>Valores do balanço patrimonial no final do período</t>
  </si>
  <si>
    <t>13a</t>
  </si>
  <si>
    <t>Valor total das deduções relativas às aquisições recíprocas de Capital Principal</t>
  </si>
  <si>
    <t xml:space="preserve">Exposição total corresponde à linha 13 deduzindo, conforme aplicável, o valor referente ao inciso XII do caput do art. 4º da Resolução 229, de 12 de maio de 2022. </t>
  </si>
  <si>
    <t>18/03/2035</t>
  </si>
  <si>
    <t>Valores considerados para fins da regulamentação prudencial no final do período</t>
  </si>
  <si>
    <t>18</t>
  </si>
  <si>
    <t>16/04/2035</t>
  </si>
  <si>
    <t>Referência no balanço do conglomerado</t>
  </si>
  <si>
    <t>Valor total das deduções relativas às participações líquidas não significativas em Capital Principal de instituições autorizadas a funcionar pelo Banco Central do Brasil e de instituições financeiras no exterior não consolidadas e em capital social de empresas assemelhadas a instituições financeiras não consolidadas, sociedades seguradoras, resseguradoras, de capitalização e entidades abertas de previdência complementar</t>
  </si>
  <si>
    <t>31/10/2035</t>
  </si>
  <si>
    <t>19</t>
  </si>
  <si>
    <t>RA (%)</t>
  </si>
  <si>
    <t>Valor total das deduções relativas às participações líquidas significativas em Capital Principal de instituições autorizadas a funcionar pelo Banco Central do Brasil e de instituições financeiras no exterior não consolidadas e em capital social de empresas assemelhadas a instituições financeiras não consolidadas, sociedades seguradoras, resseguradoras, de capitalização e entidades abertas de previdência complementar, que exceda 10% do valor do Capital Principal da própria instituição ou conglomerado, desconsiderando deduções específicas</t>
  </si>
  <si>
    <t>Ativo</t>
  </si>
  <si>
    <t>Opção de resgate ou recompra</t>
  </si>
  <si>
    <t>Sim</t>
  </si>
  <si>
    <t>Valor total das deduções relativas aos créditos tributários decorrentes de diferenças temporárias que dependam de geração de lucros ou receitas tributáveis futuras para sua realização, que exceda 10% do Capital Principal da própria instituição ou conglomerado, desconsiderando deduções específicas</t>
  </si>
  <si>
    <t>14a</t>
  </si>
  <si>
    <t>RA considerando:
i. Numerador: corresponde à linha 2a
ii. Denominador: corresponde à linha 13a</t>
  </si>
  <si>
    <t>Valor que excede, de forma agregada, 15% do Capital Principal da própria instituição ou conglomerado</t>
  </si>
  <si>
    <t>Indicador Liquidez de Curto Prazo (LCR)</t>
  </si>
  <si>
    <t>23</t>
  </si>
  <si>
    <t>Caixa e equivalentes a caixa</t>
  </si>
  <si>
    <t>do qual: oriundo de participações líquidas significativas em Capital Principal de instituições autorizadas a funcionar pelo Banco Central do Brasil e de instituições financeiras no exterior não consolidadas e em capital social de empresas assemelhadas a instituições financeiras não consolidadas, de sociedades seguradoras, resseguradoras, de capitalização e de entidades abertas de previdência complementar</t>
  </si>
  <si>
    <t>Total de Ativos de Alta Liquidez (HQLA)</t>
  </si>
  <si>
    <t>(1) Data de resgate ou de recompra 
(2) Datas de resgate ou de recompra condicionadas 
(3) Valor de resgate ou de recompra</t>
  </si>
  <si>
    <t>do qual: oriundo de créditos tributários decorrentes de diferenças temporárias que dependam de geração de lucros ou receitas tributáveis futuras para sua realização</t>
  </si>
  <si>
    <t>17/06/2027</t>
  </si>
  <si>
    <t>Aplicações interfinanceiras de liquidez</t>
  </si>
  <si>
    <t>26</t>
  </si>
  <si>
    <t>Ajustes regulatórios nacionais</t>
  </si>
  <si>
    <t>Total de saídas líquidas de caixa</t>
  </si>
  <si>
    <t>18/03/2030</t>
  </si>
  <si>
    <t>26.a</t>
  </si>
  <si>
    <t>Instrumentos financeiros</t>
  </si>
  <si>
    <t>16/04/2030</t>
  </si>
  <si>
    <t>Operações de crédito</t>
  </si>
  <si>
    <t>31/10/2030</t>
  </si>
  <si>
    <t>Ativos permanentes diferidos</t>
  </si>
  <si>
    <t>LCR (%)</t>
  </si>
  <si>
    <t>Operações de arrendamento mercantil</t>
  </si>
  <si>
    <t>Datas de resgate ou de recompra subsequentes, se aplicável</t>
  </si>
  <si>
    <t>26.b</t>
  </si>
  <si>
    <t>Resgate ou recompra pode ocorrer a partir de 17/06/2027</t>
  </si>
  <si>
    <t>Investimentos em dependências, instituições financeiras controladas no exterior ou entidades não financeiras que componham o conglomerado, em relação às quais o Banco Central do Brasil não tenha acesso a informações, dados e documentos</t>
  </si>
  <si>
    <t>Resgate ou recompra pode ocorrer a partir de 01/01/2028</t>
  </si>
  <si>
    <t>Provisões para perdas esperadas associadas ao risco de crédito</t>
  </si>
  <si>
    <t>Resgate ou recompra pode ocorrer a partir de 06/10/2028</t>
  </si>
  <si>
    <t>26.d</t>
  </si>
  <si>
    <t>Aumento de capital social não autorizado</t>
  </si>
  <si>
    <t>Resgate ou recompra pode ocorrer a partir de 05/04/2029</t>
  </si>
  <si>
    <t>Créditos tributários</t>
  </si>
  <si>
    <t>26.e</t>
  </si>
  <si>
    <t>Resgate ou recompra pode ocorrer a partir de 09/07/2029</t>
  </si>
  <si>
    <t>Excedente do valor ajustado de Capital Principal</t>
  </si>
  <si>
    <t>Indicador de Liquidez de Longo Prazo (NSFR)</t>
  </si>
  <si>
    <t>Resgate ou recompra pode ocorrer a partir de 18/03/2030</t>
  </si>
  <si>
    <t>26.f</t>
  </si>
  <si>
    <t>Depósito para suprir deficiência de capital</t>
  </si>
  <si>
    <t>Investimentos em participações em coligadas e controladas</t>
  </si>
  <si>
    <t>Resgate ou recompra pode ocorrer a partir de 16/04/2030</t>
  </si>
  <si>
    <t>26.g</t>
  </si>
  <si>
    <t>Montante dos ativos intangíveis constituídos antes da entrada em vigor da Resolução nº 4.192, de 2013</t>
  </si>
  <si>
    <t>26.h</t>
  </si>
  <si>
    <t>Excesso dos recursos aplicados no Ativo Permanente</t>
  </si>
  <si>
    <t>26.i</t>
  </si>
  <si>
    <t>Recursos estáveis disponíveis (ASF)</t>
  </si>
  <si>
    <t>Remuneração/Dividendos</t>
  </si>
  <si>
    <t>Destaque do PR, conforme Resolução nº 4.589, de 29 de junho de 2017</t>
  </si>
  <si>
    <t>26.j</t>
  </si>
  <si>
    <t>Outras diferenças residuais relativas à metodologia de apuração do Capital Principal para fins regulatórios</t>
  </si>
  <si>
    <t xml:space="preserve">    Ágio baseado em expectativa de rentabilidade futura</t>
  </si>
  <si>
    <t>27</t>
  </si>
  <si>
    <t>Remuneração ou dividendos fixos ou variáveis</t>
  </si>
  <si>
    <t>Dedução aplicada ao Capital Principal decorrente de insuficiência de Capital Complementar e de Nível II para cobrir as respectivas deduções nesses componentes</t>
  </si>
  <si>
    <t>Fixo</t>
  </si>
  <si>
    <t>28</t>
  </si>
  <si>
    <t>Variáveis</t>
  </si>
  <si>
    <t>Recursos estáveis requeridos (RSF)</t>
  </si>
  <si>
    <t>Total de deduções regulatórias ao Capital Principal</t>
  </si>
  <si>
    <t xml:space="preserve">    Participação em instituições financeiras</t>
  </si>
  <si>
    <t xml:space="preserve">    Outros</t>
  </si>
  <si>
    <t>Capital Complementar: instrumentos</t>
  </si>
  <si>
    <t>NSFR (%)</t>
  </si>
  <si>
    <t>Imobilizado de uso</t>
  </si>
  <si>
    <t>30</t>
  </si>
  <si>
    <t>Instrumentos elegíveis ao Capital Complementar</t>
  </si>
  <si>
    <t>Taxa de remuneração e índice referenciado</t>
  </si>
  <si>
    <t>31</t>
  </si>
  <si>
    <t>dos quais: classificados como capital social conforme as regras contábeis</t>
  </si>
  <si>
    <t>16,0%</t>
  </si>
  <si>
    <t>17,32%</t>
  </si>
  <si>
    <t>CDI + 4.62%</t>
  </si>
  <si>
    <t>32</t>
  </si>
  <si>
    <t>CDI + 2.98%</t>
  </si>
  <si>
    <t>Intangível</t>
  </si>
  <si>
    <t>dos quais: classificados como passivo conforme as regras contábeis</t>
  </si>
  <si>
    <t>CDI + 2.15%</t>
  </si>
  <si>
    <t>CDI + 2.87%</t>
  </si>
  <si>
    <t>34</t>
  </si>
  <si>
    <t>CDI + 2.44%</t>
  </si>
  <si>
    <t>Participação de não controladores nos instrumentos emitidos por subsidiárias da instituição ou conglomerado e elegíveis ao seu Capital Complementar</t>
  </si>
  <si>
    <t>Depreciações e amortizações</t>
  </si>
  <si>
    <t>36</t>
  </si>
  <si>
    <t>Capital Complementar antes das deduções regulatórias</t>
  </si>
  <si>
    <t xml:space="preserve">    Depreciação - Intangível</t>
  </si>
  <si>
    <t>Capital Complementar: deduções regulatórias</t>
  </si>
  <si>
    <t xml:space="preserve">    Depreciação - Imobilizado</t>
  </si>
  <si>
    <t>37</t>
  </si>
  <si>
    <t>Ações ou outros instrumentos de emissão própria autorizados a compor o Capital Complementar da instituição ou conglomerado, adquiridos diretamente, indiretamente ou de forma sintética</t>
  </si>
  <si>
    <t>Possibilidade de suspensão de pagamento de dividendos</t>
  </si>
  <si>
    <t>Não</t>
  </si>
  <si>
    <t>38</t>
  </si>
  <si>
    <t>Provisões para redução ao valor recuperável de ativos</t>
  </si>
  <si>
    <t>Valor total das deduções relativas às aquisições recíprocas de Capital Complementar</t>
  </si>
  <si>
    <t>39</t>
  </si>
  <si>
    <t>Outros créditos</t>
  </si>
  <si>
    <t>Valor total das deduções relativas aos investimentos líquidos não significativos em Capital Complementar de instituições autorizadas a funcionar pelo Banco Central do Brasil e de instituições financeiras no exterior não consolidadas</t>
  </si>
  <si>
    <t>40</t>
  </si>
  <si>
    <t>Valor total das deduções relativas aos investimentos líquidos significativos em Capital Complementar de instituições autorizadas a funcionar pelo Banco Central do Brasil e de instituições financeiras no exterior não consolidadas</t>
  </si>
  <si>
    <t>Total de ativos</t>
  </si>
  <si>
    <t>41</t>
  </si>
  <si>
    <t>41.b</t>
  </si>
  <si>
    <t>Participação de não controladores no Capital Complementar</t>
  </si>
  <si>
    <t>Completa discricionariedade, discricionariedade parcial ou mandatória</t>
  </si>
  <si>
    <t>Passivo</t>
  </si>
  <si>
    <t>41.c</t>
  </si>
  <si>
    <t>Mandatório</t>
  </si>
  <si>
    <t>Outras diferenças residuais relativas à metodologia de apuração do Capital Complementar para fins regulatórios</t>
  </si>
  <si>
    <t>42</t>
  </si>
  <si>
    <t>Dedução aplicada ao Capital Complementar decorrente de insuficiência de Nível II para cobrir a dedução nesse componente</t>
  </si>
  <si>
    <t>43</t>
  </si>
  <si>
    <t>Total de deduções regulatórias ao Capital Complementar</t>
  </si>
  <si>
    <t>44</t>
  </si>
  <si>
    <t>Depósitos e demais instrumentos financeiros</t>
  </si>
  <si>
    <t>Capital Complementar</t>
  </si>
  <si>
    <t>45</t>
  </si>
  <si>
    <t>Provisões</t>
  </si>
  <si>
    <t>Obrigações fiscais diferidas</t>
  </si>
  <si>
    <t>Existência de cláusulas que alterem prazos ou condições de remuneração pactuados ou outro incentivo para resgate</t>
  </si>
  <si>
    <t>Nível II: instrumentos</t>
  </si>
  <si>
    <t>Outras obrigações</t>
  </si>
  <si>
    <t>Total de passivos</t>
  </si>
  <si>
    <t>Patrimônio líquido</t>
  </si>
  <si>
    <t xml:space="preserve">Capital social </t>
  </si>
  <si>
    <t xml:space="preserve">    do qual: montante elegível para Capital Principal</t>
  </si>
  <si>
    <t>Cumulativo ou não cumulativo</t>
  </si>
  <si>
    <t xml:space="preserve">    do qual: montante elegível para Capital Complementar</t>
  </si>
  <si>
    <t>46</t>
  </si>
  <si>
    <t>Instrumentos elegíveis ao Nível II</t>
  </si>
  <si>
    <t>48</t>
  </si>
  <si>
    <t>Reserva de lucros</t>
  </si>
  <si>
    <t>Participação de não controladores nos instrumentos emitidos por subsidiárias do conglomerado e elegíveis ao seu Nível II</t>
  </si>
  <si>
    <t>(b)</t>
  </si>
  <si>
    <t>51</t>
  </si>
  <si>
    <t>Nível II antes das deduções regulatórias</t>
  </si>
  <si>
    <t>Reservas de capital</t>
  </si>
  <si>
    <t>(c)</t>
  </si>
  <si>
    <t>Conversível ou não conversível</t>
  </si>
  <si>
    <t>Nível II: deduções regulatórias</t>
  </si>
  <si>
    <t>Outros resultados abrangentes</t>
  </si>
  <si>
    <t>Conversível</t>
  </si>
  <si>
    <t>52</t>
  </si>
  <si>
    <t>(d)</t>
  </si>
  <si>
    <t>Ações ou outros instrumentos de emissão própria, autorizados a compor o Nível II da instituição ou conglomerado, adquiridos diretamente, indiretamente ou de forma sintética</t>
  </si>
  <si>
    <t>Lucros ou prejuízos acumulados</t>
  </si>
  <si>
    <t>53</t>
  </si>
  <si>
    <t>Valor total das deduções relativas às aquisições recíprocas de Nível II</t>
  </si>
  <si>
    <t>(e)</t>
  </si>
  <si>
    <t>54</t>
  </si>
  <si>
    <t>Ações em tesouraria</t>
  </si>
  <si>
    <t>Valor total das deduções relativas aos investimentos líquidos não significativos em instrumentos de Nível II e em instrumentos reconhecidos como TLAC emitidos por instituições autorizadas a funcionar pelo Banco Central do Brasil ou por instituições financeiras no exterior não consolidadas</t>
  </si>
  <si>
    <t>55</t>
  </si>
  <si>
    <t>Valor total das deduções relativas aos investimentos líquidos significativos em instrumentos de Nível II e em instrumentos reconhecidos como TLAC emitidos por instituições autorizadas a funcionar pelo Banco Central do  Brasil ou por instituições financeiras no exterior não consolidadas</t>
  </si>
  <si>
    <t>Participação de Não Controladores</t>
  </si>
  <si>
    <t>56</t>
  </si>
  <si>
    <t>Se conversível, em quais situações</t>
  </si>
  <si>
    <t>(f)</t>
  </si>
  <si>
    <t>Serão conversíveis nas situações previstas no art. 18, inciso X, da Resolução BCB 199, de 11/03/2022.</t>
  </si>
  <si>
    <t>Serão conversíveis nas situações previstas no art. 13, inciso XV, da Resolução BCB 199, de 11/03/2022.</t>
  </si>
  <si>
    <t>Patrimônio líquido total</t>
  </si>
  <si>
    <t>56.b</t>
  </si>
  <si>
    <t>Participação de não controladores no Nível II</t>
  </si>
  <si>
    <t>(g)</t>
  </si>
  <si>
    <t>Se conversível, totalmente ou parcialmente</t>
  </si>
  <si>
    <t>56.c</t>
  </si>
  <si>
    <t>Totalmente</t>
  </si>
  <si>
    <t>Outras diferenças residuais relativas à metodologia de apuração do Nível II para fins regulatórios</t>
  </si>
  <si>
    <r>
      <rPr>
        <rFont val="Arial"/>
        <b/>
        <color rgb="FFFFFFFF"/>
        <sz val="10.0"/>
      </rPr>
      <t>CCyB1:</t>
    </r>
    <r>
      <rPr>
        <rFont val="Arial"/>
        <color rgb="FFFFFFFF"/>
        <sz val="10.0"/>
      </rPr>
      <t xml:space="preserve"> Distribuição geográfica das exposições ao risco de crédito consideradas no cálculo do ACPContracíclico</t>
    </r>
  </si>
  <si>
    <t>57</t>
  </si>
  <si>
    <t>Total de deduções regulatórias ao Nível II</t>
  </si>
  <si>
    <t>58</t>
  </si>
  <si>
    <t>59</t>
  </si>
  <si>
    <t>Patrimônio de Referência</t>
  </si>
  <si>
    <t>Se conversível, taxa de conversão</t>
  </si>
  <si>
    <t>Razão entre o volume financeiro da emissão e o preço de conversão</t>
  </si>
  <si>
    <t>60</t>
  </si>
  <si>
    <t>Total de ativos ponderados pelo risco (RWA)</t>
  </si>
  <si>
    <t>Índices de Basileia e Adicional de Capital Principal</t>
  </si>
  <si>
    <t>ACCPi</t>
  </si>
  <si>
    <t>Valores de exposição e de RWACPrNB considerados no cálculo do ACPContracíclico</t>
  </si>
  <si>
    <t xml:space="preserve">Adicional contracíclico aplicável à instituição </t>
  </si>
  <si>
    <t>Se conversível, conversão obrigatória ou opcional</t>
  </si>
  <si>
    <t>61</t>
  </si>
  <si>
    <t>Conversão obrigatória</t>
  </si>
  <si>
    <t>Valor do
ACPContracíclico</t>
  </si>
  <si>
    <t>62</t>
  </si>
  <si>
    <t>Jurisdição</t>
  </si>
  <si>
    <t>Índice de Nível I (IN1)</t>
  </si>
  <si>
    <t>63</t>
  </si>
  <si>
    <t>Se conversível, especificar para qual tipo de instrumento</t>
  </si>
  <si>
    <t>Índice de Basileia (IB)</t>
  </si>
  <si>
    <t xml:space="preserve">Montante da exposição ao risco de crédito ao setor privado não bancário </t>
  </si>
  <si>
    <t>64</t>
  </si>
  <si>
    <t>RWACPrNB</t>
  </si>
  <si>
    <t>Percentual do adicional de Capital Principal (em relação ao RWA)</t>
  </si>
  <si>
    <t>65</t>
  </si>
  <si>
    <t>do qual: adicional para conservação de capital - ACPConservação</t>
  </si>
  <si>
    <t>66</t>
  </si>
  <si>
    <t>do qual: adicional contracíclico - ACPContracíclico</t>
  </si>
  <si>
    <t>Brasil</t>
  </si>
  <si>
    <t>67</t>
  </si>
  <si>
    <t>Se conversível, especificar o emissor do instrumento para o qual pode ser convertido</t>
  </si>
  <si>
    <t>do qual: Adicional de Importância Sistêmica de Capital Principal - ACPSistêmico</t>
  </si>
  <si>
    <t>68</t>
  </si>
  <si>
    <t>Capital Principal excedente ao montante utilizado para cumprimento dos requerimentos de capital, como proporção do RWA (%)</t>
  </si>
  <si>
    <t>Valores abaixo do limite de dedução antes da aplicação de fator de ponderação de risco</t>
  </si>
  <si>
    <t>72</t>
  </si>
  <si>
    <t>Subtotal</t>
  </si>
  <si>
    <t>Valor total, sujeito à ponderação de risco, das participações não significativas em Capital Principal de instituições autorizadas a funcionar pelo Banco Central do Brasil e de instituições financeiras no exterior não consolidas e em capital social de empresas assemelhadas a instituições financeiras não consolidadas, sociedades seguradoras, resseguradoras, de capitalização e entidades abertas de previdência complementar, bem como dos investimentos não significativos em Capital Complementar, em instrumentos de Nível II e em instrumentos reconhecidos como TLAC emitidos por instituições financeiras autorizadas a funcionar pelo Banco Central do Brasil ou por instituições financeiras no exterior não consolidadas</t>
  </si>
  <si>
    <t>73</t>
  </si>
  <si>
    <t>Valor total, sujeito à ponderação de risco, das participações significativas em Capital Principal de instituições autorizadas a funcionar pelo Banco Central do Brasil e de instituições financeiras no exterior não consolidas e em capital social de empresas assemelhadas a instituições financeiras não consolidadas, sociedades seguradoras, resseguradoras, de capitalização e entidades abertas de previdência complementar</t>
  </si>
  <si>
    <t>Características para a extinção do instrumento</t>
  </si>
  <si>
    <t>Total</t>
  </si>
  <si>
    <t>75</t>
  </si>
  <si>
    <t>Valor total, sujeito à ponderação de risco, de créditos tributários decorrentes de diferenças temporárias que dependam de geração de lucros ou receitas tributáveis futuras para sua realização, não deduzidos do Capital Principal</t>
  </si>
  <si>
    <t>Se extinguível, em quais situações</t>
  </si>
  <si>
    <t>Serão extintas nas situações previstas no art. 18, inciso X, da Resolução BCB 199, de 11/03/2022.</t>
  </si>
  <si>
    <t>Serão extintas nas situações previstas no art. 13, inciso XV, da Resolução BCB 199, de 11/03/2022.</t>
  </si>
  <si>
    <t>Se extinguível, totalmente ou parcialmente</t>
  </si>
  <si>
    <t>33</t>
  </si>
  <si>
    <t>Se extinguível, permanentemente ou temporariamente</t>
  </si>
  <si>
    <r>
      <rPr>
        <rFont val="Arial"/>
        <b/>
        <color rgb="FFFFFFFF"/>
        <sz val="10.0"/>
      </rPr>
      <t>CR1:</t>
    </r>
    <r>
      <rPr>
        <rFont val="Arial"/>
        <color rgb="FFFFFFFF"/>
        <sz val="10.0"/>
      </rPr>
      <t xml:space="preserve"> Qualidade creditícia das exposições</t>
    </r>
  </si>
  <si>
    <t>Permanente</t>
  </si>
  <si>
    <t>Valor bruto</t>
  </si>
  <si>
    <t>34a</t>
  </si>
  <si>
    <t>Tipo de subordinação</t>
  </si>
  <si>
    <t>Contratual</t>
  </si>
  <si>
    <t>Provisões
Dos quais:
RWACPAD</t>
  </si>
  <si>
    <t>35</t>
  </si>
  <si>
    <t>Posição na hierarquia de subordinação em caso de liquidação</t>
  </si>
  <si>
    <t>Provisões
Dos quais:
RWACIRB</t>
  </si>
  <si>
    <t>Subordinado ao pagamento dos demais passivos do Emissor na hipótese de dissolução do Emissor, com exceção do pagamento de passivos que compõem o “Capital Principal” e o “Capital Complementar”, tal como definidos na Resolução CMN 4.192.</t>
  </si>
  <si>
    <t>Subordinado ao pagamento dos demais passivos do Emissor na hipótese de dissolução do Emissor, com exceção do pagamento de passivos que compõem o “Capital Principal”, tal como definidos na Resolução CMN 4.955.</t>
  </si>
  <si>
    <t>Valor líquido
(a+b-c)</t>
  </si>
  <si>
    <t>Valores em R$ milhares</t>
  </si>
  <si>
    <t>Exposições
caracterizadas como
ativos
problemáticos</t>
  </si>
  <si>
    <t>Exposições não caracterizadas como ativos problemáticos</t>
  </si>
  <si>
    <r>
      <rPr>
        <rFont val="Arial"/>
        <b/>
        <color rgb="FFFFFFFF"/>
        <sz val="10.0"/>
      </rPr>
      <t>CR2:</t>
    </r>
    <r>
      <rPr>
        <rFont val="Arial"/>
        <color rgb="FFFFFFFF"/>
        <sz val="10.0"/>
      </rPr>
      <t xml:space="preserve"> Mudanças no estoque de ativos problemáticos </t>
    </r>
  </si>
  <si>
    <t>Possui características que não serão aceitas após o tratamento temporário de que trata o art. 28 da Resolução nº 4.192, de 2013</t>
  </si>
  <si>
    <t xml:space="preserve">Concessão de crédito </t>
  </si>
  <si>
    <t>Se sim, especificar as características de que trata a linha anterior</t>
  </si>
  <si>
    <t>Valor das exposições classificadas como ativos problemáticos ao final do período anterior</t>
  </si>
  <si>
    <t>Valor das exposições que passaram a ser classificadas como ativos problemáticos no período corrente</t>
  </si>
  <si>
    <t>Valor das exposições que deixaram de ser caracterizadas como ativos problemáticos no período corrente</t>
  </si>
  <si>
    <t xml:space="preserve">Valor da baixa contábil por prejuízo </t>
  </si>
  <si>
    <t>Outros ajustes</t>
  </si>
  <si>
    <t xml:space="preserve">Títulos de dívida </t>
  </si>
  <si>
    <t>Valor das exposições classificadas como ativos problemáticos no final do período corrente (1+2+3+4+5)</t>
  </si>
  <si>
    <t xml:space="preserve">dos quais: títulos soberanos nacionais </t>
  </si>
  <si>
    <r>
      <rPr>
        <rFont val="Arial"/>
        <b/>
        <color rgb="FFFFFFFF"/>
        <sz val="10.0"/>
      </rPr>
      <t>CR3:</t>
    </r>
    <r>
      <rPr>
        <rFont val="Arial"/>
        <color rgb="FFFFFFFF"/>
        <sz val="10.0"/>
      </rPr>
      <t xml:space="preserve"> Visão geral das técnicas de mitigação do risco de crédito</t>
    </r>
  </si>
  <si>
    <t>2b</t>
  </si>
  <si>
    <t xml:space="preserve">dos quais: outros títulos </t>
  </si>
  <si>
    <t>Exposições
não
mitigadas</t>
  </si>
  <si>
    <t>Exposições
mitigadas</t>
  </si>
  <si>
    <t>Das quais:
Parcela
coberta
por
colaterais
financeiros</t>
  </si>
  <si>
    <t xml:space="preserve">Operações não contabilizadas no balanço patrimonial </t>
  </si>
  <si>
    <t>Das quais:
Parcela
coberta por
garantias
fidejussórias</t>
  </si>
  <si>
    <t>Das quais:
Parcela
coberta
por
derivativos
de crédito</t>
  </si>
  <si>
    <t>Concessão de crédito</t>
  </si>
  <si>
    <t>Total (1+2+3)</t>
  </si>
  <si>
    <t>Títulos de dívida</t>
  </si>
  <si>
    <t>Operações não contabilizadas no balanço patrimonial</t>
  </si>
  <si>
    <t>II</t>
  </si>
  <si>
    <t>Demais operações</t>
  </si>
  <si>
    <t>dos quais: ativos problemáticos</t>
  </si>
  <si>
    <r>
      <rPr>
        <rFont val="Arial"/>
        <b/>
        <color rgb="FFFFFFFF"/>
        <sz val="10.0"/>
      </rPr>
      <t>CR4:</t>
    </r>
    <r>
      <rPr>
        <rFont val="Arial"/>
        <color rgb="FFFFFFFF"/>
        <sz val="10.0"/>
      </rPr>
      <t xml:space="preserve"> Abordagem padronizada – exposições e efeitos da mitigação do risco de crédito</t>
    </r>
  </si>
  <si>
    <t>Exposições pré FCC e mitigação</t>
  </si>
  <si>
    <t>Exposições pós FCC e mitigação</t>
  </si>
  <si>
    <t>RWA e densidade de RWA</t>
  </si>
  <si>
    <t>Categorias</t>
  </si>
  <si>
    <t>Operações contabilizadas no balanço</t>
  </si>
  <si>
    <r>
      <rPr>
        <rFont val="Arial"/>
        <b/>
        <color rgb="FFFFFFFF"/>
        <sz val="10.0"/>
      </rPr>
      <t>CR5:</t>
    </r>
    <r>
      <rPr>
        <rFont val="Arial"/>
        <color rgb="FFFFFFFF"/>
        <sz val="10.0"/>
      </rPr>
      <t xml:space="preserve"> Abordagem padronizada - exposições por contraparte e fator de ponderação de risco (FPR)</t>
    </r>
  </si>
  <si>
    <t>Operações
não
contabilizadas
no balanço</t>
  </si>
  <si>
    <r>
      <rPr>
        <rFont val="Arial"/>
        <b/>
        <color rgb="FFFFFFFF"/>
        <sz val="10.0"/>
      </rPr>
      <t>CCR1:</t>
    </r>
    <r>
      <rPr>
        <rFont val="Arial"/>
        <color rgb="FFFFFFFF"/>
        <sz val="10.0"/>
      </rPr>
      <t xml:space="preserve"> Análise das exposições ao risco de crédito de contraparte (CCR) por abordagem utilizada</t>
    </r>
  </si>
  <si>
    <t>Densidade de RWA [e/(c+d)]</t>
  </si>
  <si>
    <t>Governos centrais e respectivos bancos centrais</t>
  </si>
  <si>
    <t>Valor de reposição</t>
  </si>
  <si>
    <t>Exposição potencial futura</t>
  </si>
  <si>
    <t>Fator de ponderação de risco (FPR)</t>
  </si>
  <si>
    <t>Alpha empregado no cômputo da EAD regulatória</t>
  </si>
  <si>
    <t>EAD pós-mitigação</t>
  </si>
  <si>
    <t>Estados, Municípios, Distrito Federal, entes subnacionais equivalentes no exterior</t>
  </si>
  <si>
    <t xml:space="preserve">Abordagem SA-CCR </t>
  </si>
  <si>
    <t>Organismos multilaterais e Entidades Multilaterais de Desenvolvimento (EMD)</t>
  </si>
  <si>
    <t>Outros</t>
  </si>
  <si>
    <t>Abordagem CEM</t>
  </si>
  <si>
    <t>Instituições financeiras e demais autorizadas pelo Banco Central do Brasil</t>
  </si>
  <si>
    <t>Total das exposições de crédito
(após FCC e mitigação)</t>
  </si>
  <si>
    <t>Abordagem Simples - mitigação do CCR (operações compromissadas e empréstimo de ativos)</t>
  </si>
  <si>
    <t>Títulos com características específicas (covered bonds)</t>
  </si>
  <si>
    <t>Abordagem Abrangente - mitigação do CCR (operações compromissadas e empréstimo de ativos)</t>
  </si>
  <si>
    <t>Pessoas jurídicas não financeiras</t>
  </si>
  <si>
    <t>6.1</t>
  </si>
  <si>
    <t>Dos quais: Financiamentos especializados</t>
  </si>
  <si>
    <t>6.2</t>
  </si>
  <si>
    <t>Dos quais: Outros</t>
  </si>
  <si>
    <t>Participações societárias e instrumentos de dívida subordinada</t>
  </si>
  <si>
    <t>Exposições de varejo</t>
  </si>
  <si>
    <t>Exposições garantidas por imóveis</t>
  </si>
  <si>
    <t>9.1</t>
  </si>
  <si>
    <r>
      <rPr>
        <rFont val="Arial"/>
        <color rgb="FF434343"/>
      </rPr>
      <t xml:space="preserve">Das quais: garantidas por </t>
    </r>
    <r>
      <rPr>
        <rFont val="Arial"/>
        <b/>
        <color rgb="FF434343"/>
      </rPr>
      <t>imóveis residenciais</t>
    </r>
    <r>
      <rPr>
        <rFont val="Arial"/>
        <color rgb="FF434343"/>
      </rPr>
      <t xml:space="preserve">, em que o cumprimento das obrigações financeiras associadas às exposições </t>
    </r>
    <r>
      <rPr>
        <rFont val="Arial"/>
        <b/>
        <color rgb="FF434343"/>
      </rPr>
      <t>não seja dependente</t>
    </r>
    <r>
      <rPr>
        <rFont val="Arial"/>
        <color rgb="FF434343"/>
      </rPr>
      <t xml:space="preserve"> dos fluxos de caixa gerados pelos imóveis.</t>
    </r>
  </si>
  <si>
    <t>9.2</t>
  </si>
  <si>
    <r>
      <rPr>
        <rFont val="Arial"/>
        <color rgb="FF434343"/>
      </rPr>
      <t xml:space="preserve">Das quais: garantidas por </t>
    </r>
    <r>
      <rPr>
        <rFont val="Arial"/>
        <b/>
        <color rgb="FF434343"/>
      </rPr>
      <t>imóveis residenciais</t>
    </r>
    <r>
      <rPr>
        <rFont val="Arial"/>
        <color rgb="FF434343"/>
      </rPr>
      <t xml:space="preserve">, em que o cumprimento das obrigações financeiras associadas às exposições </t>
    </r>
    <r>
      <rPr>
        <rFont val="Arial"/>
        <b/>
        <color rgb="FF434343"/>
      </rPr>
      <t>seja dependente</t>
    </r>
    <r>
      <rPr>
        <rFont val="Arial"/>
        <color rgb="FF434343"/>
      </rPr>
      <t xml:space="preserve"> dos fluxos de caixa gerados pelos imóveis.</t>
    </r>
  </si>
  <si>
    <t>9.3</t>
  </si>
  <si>
    <r>
      <rPr>
        <rFont val="Arial"/>
        <color rgb="FF434343"/>
      </rPr>
      <t xml:space="preserve">Das quais: garantidas por </t>
    </r>
    <r>
      <rPr>
        <rFont val="Arial"/>
        <b/>
        <color rgb="FF434343"/>
      </rPr>
      <t>imóveis não residenciais</t>
    </r>
    <r>
      <rPr>
        <rFont val="Arial"/>
        <color rgb="FF434343"/>
      </rPr>
      <t xml:space="preserve">, em que o cumprimento das obrigações financeiras associadas às exposições </t>
    </r>
    <r>
      <rPr>
        <rFont val="Arial"/>
        <b/>
        <color rgb="FF434343"/>
      </rPr>
      <t>não seja dependente</t>
    </r>
    <r>
      <rPr>
        <rFont val="Arial"/>
        <color rgb="FF434343"/>
      </rPr>
      <t xml:space="preserve"> dos fluxos de caixa gerados pelos imóveis.</t>
    </r>
  </si>
  <si>
    <t>9.4</t>
  </si>
  <si>
    <r>
      <rPr>
        <rFont val="Arial"/>
        <color rgb="FF434343"/>
      </rPr>
      <t xml:space="preserve">Das quais: garantidas por </t>
    </r>
    <r>
      <rPr>
        <rFont val="Arial"/>
        <b/>
        <color rgb="FF434343"/>
      </rPr>
      <t>imóveis não residenciais</t>
    </r>
    <r>
      <rPr>
        <rFont val="Arial"/>
        <color rgb="FF434343"/>
      </rPr>
      <t>, em que o cumprimento das obrigações financeiras associadas às exposições</t>
    </r>
    <r>
      <rPr>
        <rFont val="Arial"/>
        <b/>
        <color rgb="FF434343"/>
      </rPr>
      <t xml:space="preserve"> seja dependente</t>
    </r>
    <r>
      <rPr>
        <rFont val="Arial"/>
        <color rgb="FF434343"/>
      </rPr>
      <t xml:space="preserve"> dos fluxos de caixa gerados pelos imóveis.</t>
    </r>
  </si>
  <si>
    <t>9.5</t>
  </si>
  <si>
    <t>Das quais: relativas a empreendimentos imobiliários</t>
  </si>
  <si>
    <t>Ativos Problemáticos</t>
  </si>
  <si>
    <t>Outros ativos</t>
  </si>
  <si>
    <r>
      <rPr>
        <rFont val="Arial"/>
        <b/>
        <color rgb="FFFFFFFF"/>
        <sz val="10.0"/>
      </rPr>
      <t>CCR3:</t>
    </r>
    <r>
      <rPr>
        <rFont val="Arial"/>
        <color rgb="FFFFFFFF"/>
        <sz val="10.0"/>
      </rPr>
      <t xml:space="preserve"> Abordagem padronizada – segregação de exposições ao CCR por contraparte e por fator de ponderação de risco</t>
    </r>
  </si>
  <si>
    <t>d1</t>
  </si>
  <si>
    <t>e1</t>
  </si>
  <si>
    <t>Contraparte</t>
  </si>
  <si>
    <t>Instituições financeiras e demais autorizadas pelo Banco Central</t>
  </si>
  <si>
    <t>Pessoa jurídica não financeira</t>
  </si>
  <si>
    <t>Outras contrapartes</t>
  </si>
  <si>
    <r>
      <rPr>
        <rFont val="Arial"/>
        <b/>
        <color rgb="FFFFFFFF"/>
        <sz val="10.0"/>
      </rPr>
      <t>CCR5:</t>
    </r>
    <r>
      <rPr>
        <rFont val="Arial"/>
        <color rgb="FFFFFFFF"/>
        <sz val="10.0"/>
      </rPr>
      <t xml:space="preserve">  Colaterais financeiros associados a exposições ao risco de crédito de contraparte </t>
    </r>
  </si>
  <si>
    <r>
      <rPr>
        <rFont val="Arial"/>
        <b/>
        <color rgb="FFFFFFFF"/>
        <sz val="10.0"/>
      </rPr>
      <t>CCR6:</t>
    </r>
    <r>
      <rPr>
        <rFont val="Arial"/>
        <color rgb="FFFFFFFF"/>
        <sz val="10.0"/>
      </rPr>
      <t xml:space="preserve"> Informações sobre o risco de crédito de contraparte associado a derivativos de crédito</t>
    </r>
  </si>
  <si>
    <t>Colaterais financeiros associados a operações com derivativos</t>
  </si>
  <si>
    <t>Colaterais financeiros associados a operações compromissadas e de empréstimo de ativos</t>
  </si>
  <si>
    <t>Risco transferido</t>
  </si>
  <si>
    <t>Risco recebido</t>
  </si>
  <si>
    <t>Valor justo dos colaterais constituídos pela contraparte em favor da instituição</t>
  </si>
  <si>
    <t>Valor Nocional</t>
  </si>
  <si>
    <t>Valor justo dos colaterais constituídos pela instituição em favor da contraparte</t>
  </si>
  <si>
    <t>Swap de crédito referenciado ao descumprimento de uma única entidade (Single-name CDS)</t>
  </si>
  <si>
    <t>Swap de crédito referenciado ao descumprimento de mais de uma entidade</t>
  </si>
  <si>
    <t>Swaps de taxa de retorno total</t>
  </si>
  <si>
    <t>Valor de nocional total</t>
  </si>
  <si>
    <t>Apartados</t>
  </si>
  <si>
    <t>Não apartados</t>
  </si>
  <si>
    <t>Depósitos – moeda nacional</t>
  </si>
  <si>
    <t>das quais: financiamentos especializados</t>
  </si>
  <si>
    <t>Valor justo</t>
  </si>
  <si>
    <t>Depósitos – outras moedas</t>
  </si>
  <si>
    <t>Títulos públicos federais</t>
  </si>
  <si>
    <t>Valor justo positivo (ativo)</t>
  </si>
  <si>
    <t>Títulos emitidos por governos centrais de jurisdições estrangeiras e respectivos bancos centrais</t>
  </si>
  <si>
    <t>das quais: outros</t>
  </si>
  <si>
    <t>Valor justo negativo (passivo)</t>
  </si>
  <si>
    <t>Títulos privados</t>
  </si>
  <si>
    <t>Ações</t>
  </si>
  <si>
    <t>Outros colaterais</t>
  </si>
  <si>
    <t>Não existem derivativos de crédito na carteira.</t>
  </si>
  <si>
    <r>
      <rPr>
        <rFont val="Arial"/>
        <b/>
        <color rgb="FFFFFFFF"/>
        <sz val="10.0"/>
      </rPr>
      <t>CCR8:</t>
    </r>
    <r>
      <rPr>
        <rFont val="Arial"/>
        <color rgb="FFFFFFFF"/>
        <sz val="10.0"/>
      </rPr>
      <t xml:space="preserve"> Informações sobre o risco de crédito de contraparte associado a exposições a
contrapartes centrais</t>
    </r>
  </si>
  <si>
    <t>Exposição após
mitigação</t>
  </si>
  <si>
    <t>Exposições a QCCPs (total)</t>
  </si>
  <si>
    <t>Exposições associadas a operações a serem liquidadas em QCCPs, das quais:</t>
  </si>
  <si>
    <t>(i) Derivativos de balcão</t>
  </si>
  <si>
    <t>(ii) Derivativos padronizados</t>
  </si>
  <si>
    <t>(iii) Empréstimos de ativos e operações compromissadas</t>
  </si>
  <si>
    <t>(iv) Demais operações</t>
  </si>
  <si>
    <t>Colaterais financeiros constituídos, exceto como margem de variação, prontamente restituídos à instituição, em caso liquidação, falência ou providência similar das QCCPs</t>
  </si>
  <si>
    <t>Colaterais financeiros constituídos, exceto como margem de variação, que não sejam prontamente restituídos à instituição, em caso liquidação, falência ou providência similar das QCCPs</t>
  </si>
  <si>
    <t>Participação integralizada em fundos de garantia mutualizados</t>
  </si>
  <si>
    <t>Participação em fundo de garantia mutualizado, contingente e futuro, passível de ser exigido por QCCPs</t>
  </si>
  <si>
    <t>Exposições a CCPs não qualificadas (total)</t>
  </si>
  <si>
    <t>Exposições associadas a operações liquidadas em CCPs não qualificadas, das quais:</t>
  </si>
  <si>
    <t>0%</t>
  </si>
  <si>
    <t>20%</t>
  </si>
  <si>
    <t>25%</t>
  </si>
  <si>
    <t>30%</t>
  </si>
  <si>
    <t>35%</t>
  </si>
  <si>
    <t>40%</t>
  </si>
  <si>
    <t>45%</t>
  </si>
  <si>
    <r>
      <rPr>
        <rFont val="Arial"/>
        <b/>
        <color rgb="FFFFFFFF"/>
        <sz val="10.0"/>
      </rPr>
      <t>SEC2:</t>
    </r>
    <r>
      <rPr>
        <rFont val="Arial"/>
        <color rgb="FFFFFFFF"/>
        <sz val="10.0"/>
      </rPr>
      <t xml:space="preserve"> Exposições de securitização classificadas na carteira de negociação</t>
    </r>
  </si>
  <si>
    <t>50%</t>
  </si>
  <si>
    <t>60%</t>
  </si>
  <si>
    <t>65%</t>
  </si>
  <si>
    <t>70%</t>
  </si>
  <si>
    <t>Participação em fundos de garantia mutualizados contingente e futuro passíveis de serem exigidos por QCCPs</t>
  </si>
  <si>
    <t>75%</t>
  </si>
  <si>
    <t>85%</t>
  </si>
  <si>
    <t>90%</t>
  </si>
  <si>
    <t>100%</t>
  </si>
  <si>
    <t>105%</t>
  </si>
  <si>
    <t>Colaterais financeiros constituídos, exceto como margens de variação, que não sejam prontamente restituídos à instituição, em caso liquidação, falência ou providência similar das CCPs não qualificadas</t>
  </si>
  <si>
    <t>110%</t>
  </si>
  <si>
    <t>150%</t>
  </si>
  <si>
    <r>
      <rPr>
        <rFont val="Arial"/>
        <b/>
        <color rgb="FFFFFFFF"/>
        <sz val="10.0"/>
      </rPr>
      <t>SEC1:</t>
    </r>
    <r>
      <rPr>
        <rFont val="Arial"/>
        <color rgb="FFFFFFFF"/>
        <sz val="10.0"/>
      </rPr>
      <t xml:space="preserve"> Exposições de securitização classificadas na carteira bancária</t>
    </r>
  </si>
  <si>
    <t>Instituição financeira - posições retidas</t>
  </si>
  <si>
    <t>Participação em fundo de garantia mutualizado, contingente e futuro, passível de ser exigido por CCPs não qualificadas</t>
  </si>
  <si>
    <t>Instituição financeira - como patrocinadora</t>
  </si>
  <si>
    <t>III</t>
  </si>
  <si>
    <t>Das quais: garantidas por imóveis residenciais, em que o cumprimento das obrigações financeiras associadas às exposições não seja dependente dos fluxos de caixa gerados pelos imóveis.</t>
  </si>
  <si>
    <t>Instituição financeira - como investidora</t>
  </si>
  <si>
    <t>Tradicional</t>
  </si>
  <si>
    <t>Sintética</t>
  </si>
  <si>
    <t>III.a</t>
  </si>
  <si>
    <t>Das quais: apuradas diretamente a partir dos valores dos empréstimos e financiamentos sem interferência e utilização de FPR médios ponderados, cada um deles obtido da combinação do FPR associado ao imóvel dado em garantia e do FPR do tomador do empréstimo.</t>
  </si>
  <si>
    <t>Varejo (total), das quais:</t>
  </si>
  <si>
    <t>III.b</t>
  </si>
  <si>
    <t>Das quais: outras</t>
  </si>
  <si>
    <t>imobiliário residencial</t>
  </si>
  <si>
    <t>IV</t>
  </si>
  <si>
    <t>cartão de crédito</t>
  </si>
  <si>
    <t>Das quais: garantidas por imóveis residenciais, em que o cumprimento das obrigações financeiras associadas às exposições seja dependente dos fluxos de caixa gerados pelos imóveis.</t>
  </si>
  <si>
    <t>outras</t>
  </si>
  <si>
    <t>ressecuritização</t>
  </si>
  <si>
    <t>V</t>
  </si>
  <si>
    <t xml:space="preserve">Das quais: garantidas por imóveis não residenciais, em que o cumprimento das obrigações financeiras associadas às exposições não seja dependente dos fluxos de caixa gerados pelos imóveis. </t>
  </si>
  <si>
    <t>Atacado (total), das quais:</t>
  </si>
  <si>
    <t>empréstimos a pessoas jurídicas não financeiras</t>
  </si>
  <si>
    <t>V.a</t>
  </si>
  <si>
    <t>imobiliário comercial</t>
  </si>
  <si>
    <t>arrendamento mercantil e recebíveis</t>
  </si>
  <si>
    <t>V.b</t>
  </si>
  <si>
    <t>VI</t>
  </si>
  <si>
    <t>Das quais: garantidas por imóveis não residenciais em que o cumprimento das obrigações financeiras associadas às exposições seja dependente dos fluxos de caixa gerados pelos imóveis.</t>
  </si>
  <si>
    <t>VII</t>
  </si>
  <si>
    <r>
      <rPr>
        <rFont val="Arial"/>
        <b/>
        <color rgb="FFFFFFFF"/>
        <sz val="10.0"/>
      </rPr>
      <t>SEC3:</t>
    </r>
    <r>
      <rPr>
        <rFont val="Arial"/>
        <color rgb="FFFFFFFF"/>
        <sz val="10.0"/>
      </rPr>
      <t xml:space="preserve"> Exposições de securitização na carteira bancária e requerimentos de capital - instituição como originadora ou patrocinadora</t>
    </r>
  </si>
  <si>
    <t>p</t>
  </si>
  <si>
    <t>q</t>
  </si>
  <si>
    <t>Valores das exposições (por faixas de FPR)</t>
  </si>
  <si>
    <t>Valor agregado das exposições</t>
  </si>
  <si>
    <t>Requerimento de capital</t>
  </si>
  <si>
    <t xml:space="preserve">Outros ativos </t>
  </si>
  <si>
    <t>≤20%</t>
  </si>
  <si>
    <t>20% &lt; FPR ≤ 50%</t>
  </si>
  <si>
    <t>50% &lt; FPR ≤ 100%</t>
  </si>
  <si>
    <t>100% &lt; FPR &lt; 1.250%</t>
  </si>
  <si>
    <t>Abordagem Padronizada</t>
  </si>
  <si>
    <t>Exposições totais</t>
  </si>
  <si>
    <t>Securitização tradicional</t>
  </si>
  <si>
    <t>Exposições e FCC aplicados às exposições não contabilizadas no balanço patrimonial</t>
  </si>
  <si>
    <t>Da qual: Securitização</t>
  </si>
  <si>
    <t>Da qual: com ativos subjacentes de varejo</t>
  </si>
  <si>
    <t>Da qual: com ativos subjacentes que não sejam de varejo</t>
  </si>
  <si>
    <t>Da qual: ressecuritização:</t>
  </si>
  <si>
    <t>Exposições contabilizadas no balanço patrimonial</t>
  </si>
  <si>
    <t>Exposições não contabilizadas no balanço patrimonial (antes do FCC)</t>
  </si>
  <si>
    <t>Securitização sintética:</t>
  </si>
  <si>
    <t>FCC médio* (ponderado pelo FPR)</t>
  </si>
  <si>
    <t>Total das exposições de crédito (após FCC e mitigação)</t>
  </si>
  <si>
    <r>
      <rPr>
        <rFont val="Arial"/>
        <b/>
        <color rgb="FFFFFFFF"/>
        <sz val="10.0"/>
      </rPr>
      <t>SEC4:</t>
    </r>
    <r>
      <rPr>
        <rFont val="Arial"/>
        <color rgb="FFFFFFFF"/>
        <sz val="10.0"/>
      </rPr>
      <t xml:space="preserve"> Exposições de securitização na carteira bancária e requerimentos de capital - instituição como investidora</t>
    </r>
  </si>
  <si>
    <t>Menor que 40%</t>
  </si>
  <si>
    <t>Da qual: Securitização:</t>
  </si>
  <si>
    <r>
      <rPr>
        <rFont val="Arial"/>
        <b/>
        <color rgb="FFFFFFFF"/>
        <sz val="10.0"/>
      </rPr>
      <t>MR1:</t>
    </r>
    <r>
      <rPr>
        <rFont val="Arial"/>
        <color rgb="FFFFFFFF"/>
        <sz val="10.0"/>
      </rPr>
      <t xml:space="preserve"> Abordagem padronizada - fatores de risco associados ao risco de mercado </t>
    </r>
  </si>
  <si>
    <t>40 - 70%</t>
  </si>
  <si>
    <r>
      <rPr>
        <rFont val="Arial"/>
        <color rgb="FFFFFFFF"/>
        <sz val="9.0"/>
      </rPr>
      <t>RWA</t>
    </r>
    <r>
      <rPr>
        <rFont val="Arial"/>
        <color rgb="FFFFFFFF"/>
        <sz val="6.0"/>
      </rPr>
      <t>MPAD</t>
    </r>
  </si>
  <si>
    <t xml:space="preserve">Taxas de juros </t>
  </si>
  <si>
    <t>80 - 85%</t>
  </si>
  <si>
    <r>
      <rPr>
        <rFont val="Arial"/>
        <color rgb="FF434343"/>
      </rPr>
      <t xml:space="preserve">    Taxas de juros prefixada denominadas em Real (RWA</t>
    </r>
    <r>
      <rPr>
        <rFont val="Arial"/>
        <color rgb="FF434343"/>
        <sz val="6.0"/>
      </rPr>
      <t>JUR1</t>
    </r>
    <r>
      <rPr>
        <rFont val="Arial"/>
        <color rgb="FF434343"/>
      </rPr>
      <t>)</t>
    </r>
  </si>
  <si>
    <t>90 - 100%</t>
  </si>
  <si>
    <t>1b</t>
  </si>
  <si>
    <r>
      <rPr>
        <rFont val="Arial"/>
        <color rgb="FF434343"/>
      </rPr>
      <t xml:space="preserve">    Taxas dos cupons de moeda estrangeira (RWA</t>
    </r>
    <r>
      <rPr>
        <rFont val="Arial"/>
        <color rgb="FF434343"/>
        <sz val="6.0"/>
      </rPr>
      <t>JUR2</t>
    </r>
    <r>
      <rPr>
        <rFont val="Arial"/>
        <color rgb="FF434343"/>
      </rPr>
      <t xml:space="preserve">) </t>
    </r>
  </si>
  <si>
    <t>1c</t>
  </si>
  <si>
    <r>
      <rPr>
        <rFont val="Arial"/>
        <color rgb="FF434343"/>
      </rPr>
      <t xml:space="preserve">    Taxas dos cupons de índices de preço (RWA</t>
    </r>
    <r>
      <rPr>
        <rFont val="Arial"/>
        <color rgb="FF434343"/>
        <sz val="6.0"/>
      </rPr>
      <t>JUR3</t>
    </r>
    <r>
      <rPr>
        <rFont val="Arial"/>
        <color rgb="FF434343"/>
      </rPr>
      <t xml:space="preserve">) </t>
    </r>
  </si>
  <si>
    <t>1d</t>
  </si>
  <si>
    <r>
      <rPr>
        <rFont val="Arial"/>
        <color rgb="FF434343"/>
      </rPr>
      <t xml:space="preserve">    Taxas dos cupons de taxas de juros (RWA</t>
    </r>
    <r>
      <rPr>
        <rFont val="Arial"/>
        <color rgb="FF434343"/>
        <sz val="6.0"/>
      </rPr>
      <t>JUR4</t>
    </r>
    <r>
      <rPr>
        <rFont val="Arial"/>
        <color rgb="FF434343"/>
      </rPr>
      <t xml:space="preserve">) </t>
    </r>
  </si>
  <si>
    <t>105 - 130%</t>
  </si>
  <si>
    <r>
      <rPr>
        <rFont val="Arial"/>
        <color rgb="FF434343"/>
      </rPr>
      <t>Preços de ações (RWA</t>
    </r>
    <r>
      <rPr>
        <rFont val="Arial"/>
        <color rgb="FF434343"/>
        <sz val="6.0"/>
      </rPr>
      <t>acs</t>
    </r>
    <r>
      <rPr>
        <rFont val="Arial"/>
        <color rgb="FF434343"/>
      </rPr>
      <t xml:space="preserve">) </t>
    </r>
  </si>
  <si>
    <r>
      <rPr>
        <rFont val="Arial"/>
        <color rgb="FF434343"/>
      </rPr>
      <t>Taxas de câmbio (RWA</t>
    </r>
    <r>
      <rPr>
        <rFont val="Arial"/>
        <color rgb="FF434343"/>
        <sz val="6.0"/>
      </rPr>
      <t>cam</t>
    </r>
    <r>
      <rPr>
        <rFont val="Arial"/>
        <color rgb="FF434343"/>
      </rPr>
      <t xml:space="preserve">) </t>
    </r>
  </si>
  <si>
    <r>
      <rPr>
        <rFont val="Arial"/>
        <color rgb="FF434343"/>
      </rPr>
      <t>Preços de mercadorias (commodities) (RWA</t>
    </r>
    <r>
      <rPr>
        <rFont val="Arial"/>
        <color rgb="FF434343"/>
        <sz val="6.0"/>
      </rPr>
      <t>com</t>
    </r>
    <r>
      <rPr>
        <rFont val="Arial"/>
        <color rgb="FF434343"/>
      </rPr>
      <t xml:space="preserve">) </t>
    </r>
  </si>
  <si>
    <r>
      <rPr>
        <rFont val="Arial"/>
        <color rgb="FF434343"/>
      </rPr>
      <t>RWA</t>
    </r>
    <r>
      <rPr>
        <rFont val="Arial"/>
        <color rgb="FF434343"/>
        <sz val="6.0"/>
      </rPr>
      <t>DRC</t>
    </r>
  </si>
  <si>
    <t>250%</t>
  </si>
  <si>
    <r>
      <rPr>
        <rFont val="Arial"/>
        <color rgb="FF434343"/>
      </rPr>
      <t>RWA</t>
    </r>
    <r>
      <rPr>
        <rFont val="Arial"/>
        <color rgb="FF434343"/>
        <sz val="6.0"/>
      </rPr>
      <t>CVA</t>
    </r>
  </si>
  <si>
    <t>400%</t>
  </si>
  <si>
    <t>1250%</t>
  </si>
  <si>
    <r>
      <rPr>
        <rFont val="Arial"/>
        <b/>
        <color rgb="FFFFFFFF"/>
        <sz val="10.0"/>
      </rPr>
      <t>OPD:</t>
    </r>
    <r>
      <rPr>
        <rFont val="Arial"/>
        <color rgb="FFFFFFFF"/>
        <sz val="10.0"/>
      </rPr>
      <t xml:space="preserve"> Informações quantitativas sobre a exposição associada a instrumentos financeiros derivativos</t>
    </r>
  </si>
  <si>
    <t>Derivativos: Carteira de Negociação e Carteira Bancária</t>
  </si>
  <si>
    <t xml:space="preserve"> * Os ponderadores são as exposições não contabilizadas no balanço patrimonial, antes da aplicação dos respectivos FCC. </t>
  </si>
  <si>
    <t>Valores em R$ milhões</t>
  </si>
  <si>
    <t>Com contraparte central</t>
  </si>
  <si>
    <t>Sem contraparte central</t>
  </si>
  <si>
    <t>Exterior</t>
  </si>
  <si>
    <t>Fatores de Risco</t>
  </si>
  <si>
    <t>Comprada</t>
  </si>
  <si>
    <t>Vendida</t>
  </si>
  <si>
    <t>Taxas de Juros</t>
  </si>
  <si>
    <t>Taxas de Câmbio</t>
  </si>
  <si>
    <t>Commodities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</si>
</sst>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#,##0;(#,##0)"/>
    <numFmt numFmtId="165" formatCode="mmm&quot;-&quot;yy"/>
    <numFmt numFmtId="166" formatCode="#,##0;(#,##0);-"/>
    <numFmt numFmtId="167" formatCode="mmm-d"/>
    <numFmt numFmtId="168" formatCode="#,##0.00;(#,##0.00)"/>
    <numFmt numFmtId="169" formatCode="m/d/yyyy"/>
    <numFmt numFmtId="170" formatCode="#,##0.0;(#,##0.0);-"/>
    <numFmt numFmtId="171" formatCode="m&quot;/&quot;yyyy"/>
  </numFmts>
  <fonts count="31">
    <font>
      <sz val="10.0"/>
      <color rgb="FF000000"/>
      <name val="Arial"/>
      <scheme val="minor"/>
    </font>
    <font>
      <sz val="12.0"/>
      <color theme="1"/>
      <name val="Arial"/>
    </font>
    <font>
      <sz val="9.0"/>
      <color theme="0"/>
      <name val="Arial"/>
    </font>
    <font>
      <sz val="10.0"/>
      <color theme="0"/>
      <name val="Arial"/>
    </font>
    <font>
      <b/>
      <sz val="10.0"/>
      <color rgb="FFFFFFFF"/>
      <name val="Arial"/>
    </font>
    <font>
      <sz val="9.0"/>
      <color rgb="FFFFFFFF"/>
      <name val="Arial"/>
    </font>
    <font>
      <color theme="1"/>
      <name val="Arial"/>
    </font>
    <font>
      <color rgb="FF434343"/>
      <name val="Arial"/>
    </font>
    <font>
      <sz val="10.0"/>
      <color rgb="FFFFFFFF"/>
      <name val="Arial"/>
    </font>
    <font/>
    <font>
      <u/>
      <sz val="8.0"/>
      <color rgb="FF351C75"/>
      <name val="Arial"/>
    </font>
    <font>
      <b/>
      <color rgb="FFFFFFFF"/>
      <name val="Arial"/>
      <scheme val="minor"/>
    </font>
    <font>
      <u/>
      <sz val="8.0"/>
      <color rgb="FF351C75"/>
      <name val="Arial"/>
    </font>
    <font>
      <color theme="1"/>
      <name val="Arial"/>
      <scheme val="minor"/>
    </font>
    <font>
      <u/>
      <sz val="8.0"/>
      <color rgb="FF351C75"/>
      <name val="Arial"/>
    </font>
    <font>
      <sz val="9.0"/>
      <color rgb="FF434343"/>
      <name val="Arial"/>
      <scheme val="minor"/>
    </font>
    <font>
      <b/>
      <color rgb="FF9900FF"/>
      <name val="Arial"/>
    </font>
    <font>
      <b/>
      <color rgb="FF4C0677"/>
      <name val="Arial"/>
    </font>
    <font>
      <sz val="10.0"/>
      <color rgb="FF434343"/>
      <name val="Arial"/>
    </font>
    <font>
      <b/>
      <color rgb="FF434343"/>
      <name val="Arial"/>
    </font>
    <font>
      <b/>
      <color rgb="FF434343"/>
      <name val="Arial"/>
      <scheme val="minor"/>
    </font>
    <font>
      <color theme="0"/>
      <name val="Arial"/>
    </font>
    <font>
      <sz val="9.0"/>
      <color rgb="FFFFFFFF"/>
      <name val="Arial"/>
      <scheme val="minor"/>
    </font>
    <font>
      <color rgb="FF434343"/>
      <name val="Arial"/>
      <scheme val="minor"/>
    </font>
    <font>
      <b/>
      <color theme="0"/>
      <name val="Arial"/>
    </font>
    <font>
      <b/>
      <color rgb="FFFFFFFF"/>
      <name val="Arial"/>
    </font>
    <font>
      <color rgb="FFFFFFFF"/>
      <name val="Arial"/>
      <scheme val="minor"/>
    </font>
    <font>
      <b/>
      <sz val="9.0"/>
      <color rgb="FFFFFFFF"/>
      <name val="Arial"/>
    </font>
    <font>
      <sz val="9.0"/>
      <color rgb="FF434343"/>
      <name val="Arial"/>
    </font>
    <font>
      <sz val="10.0"/>
      <color rgb="FF000000"/>
      <name val="Arial"/>
    </font>
    <font>
      <b/>
      <sz val="10.0"/>
      <color rgb="FF434343"/>
      <name val="Arial"/>
    </font>
  </fonts>
  <fills count="6">
    <fill>
      <patternFill patternType="none"/>
    </fill>
    <fill>
      <patternFill patternType="lightGray"/>
    </fill>
    <fill>
      <patternFill patternType="solid">
        <fgColor rgb="FF4C0677"/>
        <bgColor rgb="FF4C0677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D9D9D9"/>
        <bgColor rgb="FFD9D9D9"/>
      </patternFill>
    </fill>
  </fills>
  <borders count="26">
    <border/>
    <border>
      <bottom style="dotted">
        <color rgb="FFFFFFFF"/>
      </bottom>
    </border>
    <border>
      <right style="dotted">
        <color rgb="FFFFFFFF"/>
      </right>
      <bottom style="dotted">
        <color rgb="FFFFFFFF"/>
      </bottom>
    </border>
    <border>
      <left style="dotted">
        <color rgb="FFFFFFFF"/>
      </left>
      <bottom style="dotted">
        <color rgb="FFFFFFFF"/>
      </bottom>
    </border>
    <border>
      <right style="dotted">
        <color rgb="FFFFFFFF"/>
      </right>
      <top style="dotted">
        <color rgb="FFFFFFFF"/>
      </top>
    </border>
    <border>
      <right style="dotted">
        <color rgb="FFFFFFFF"/>
      </right>
    </border>
    <border>
      <left style="dotted">
        <color rgb="FFFFFFFF"/>
      </left>
      <right style="dotted">
        <color rgb="FFFFFFFF"/>
      </right>
      <top style="dotted">
        <color rgb="FFFFFFFF"/>
      </top>
    </border>
    <border>
      <left style="dotted">
        <color rgb="FFFFFFFF"/>
      </left>
      <right style="dotted">
        <color rgb="FFFFFFFF"/>
      </right>
    </border>
    <border>
      <left style="dotted">
        <color rgb="FFFFFFFF"/>
      </left>
      <top style="dotted">
        <color rgb="FFFFFFFF"/>
      </top>
    </border>
    <border>
      <left style="dotted">
        <color rgb="FFFFFFFF"/>
      </left>
    </border>
    <border>
      <top style="thin">
        <color rgb="FF666666"/>
      </top>
    </border>
    <border>
      <top style="thin">
        <color rgb="FF999999"/>
      </top>
    </border>
    <border>
      <top style="thin">
        <color rgb="FF000000"/>
      </top>
    </border>
    <border>
      <bottom style="thin">
        <color rgb="FF000000"/>
      </bottom>
    </border>
    <border>
      <bottom style="thin">
        <color rgb="FF666666"/>
      </bottom>
    </border>
    <border>
      <top style="dotted">
        <color rgb="FFFFFFFF"/>
      </top>
      <bottom style="dotted">
        <color rgb="FFFFFFFF"/>
      </bottom>
    </border>
    <border>
      <right style="dotted">
        <color rgb="FFFFFFFF"/>
      </right>
      <top style="dotted">
        <color rgb="FFFFFFFF"/>
      </top>
      <bottom style="dotted">
        <color rgb="FFFFFFFF"/>
      </bottom>
    </border>
    <border>
      <left style="dotted">
        <color rgb="FFFFFFFF"/>
      </left>
      <top style="dotted">
        <color rgb="FFFFFFFF"/>
      </top>
      <bottom style="dotted">
        <color rgb="FFFFFFFF"/>
      </bottom>
    </border>
    <border>
      <top style="thin">
        <color rgb="FF000000"/>
      </top>
      <bottom style="thin">
        <color rgb="FF000000"/>
      </bottom>
    </border>
    <border>
      <left style="dotted">
        <color rgb="FFFFFFFF"/>
      </left>
      <right style="dotted">
        <color rgb="FFFFFFFF"/>
      </right>
      <bottom style="dotted">
        <color rgb="FFFFFFFF"/>
      </bottom>
    </border>
    <border>
      <bottom style="thin">
        <color rgb="FF999999"/>
      </bottom>
    </border>
    <border>
      <top style="thin">
        <color rgb="FF7030A0"/>
      </top>
    </border>
    <border>
      <right style="thin">
        <color rgb="FF7030A0"/>
      </right>
      <top style="thin">
        <color rgb="FF7030A0"/>
      </top>
    </border>
    <border>
      <right style="thin">
        <color rgb="FF7030A0"/>
      </right>
    </border>
    <border>
      <bottom style="thin">
        <color rgb="FF7030A0"/>
      </bottom>
    </border>
    <border>
      <right style="thin">
        <color rgb="FF7030A0"/>
      </right>
      <bottom style="thin">
        <color rgb="FF7030A0"/>
      </bottom>
    </border>
  </borders>
  <cellStyleXfs count="1">
    <xf borderId="0" fillId="0" fontId="0" numFmtId="0" applyAlignment="1" applyFont="1"/>
  </cellStyleXfs>
  <cellXfs count="304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center" readingOrder="0" shrinkToFit="0" vertical="center" wrapText="1"/>
    </xf>
    <xf borderId="0" fillId="0" fontId="2" numFmtId="49" xfId="0" applyAlignment="1" applyFont="1" applyNumberFormat="1">
      <alignment horizontal="center" readingOrder="0" shrinkToFit="0" vertical="center" wrapText="0"/>
    </xf>
    <xf borderId="0" fillId="2" fontId="1" numFmtId="49" xfId="0" applyAlignment="1" applyFill="1" applyFont="1" applyNumberFormat="1">
      <alignment horizontal="center" readingOrder="0" shrinkToFit="0" vertical="center" wrapText="1"/>
    </xf>
    <xf borderId="0" fillId="0" fontId="2" numFmtId="49" xfId="0" applyAlignment="1" applyFont="1" applyNumberFormat="1">
      <alignment horizontal="center" readingOrder="0" shrinkToFit="0" vertical="center" wrapText="1"/>
    </xf>
    <xf borderId="0" fillId="0" fontId="3" numFmtId="49" xfId="0" applyAlignment="1" applyFont="1" applyNumberFormat="1">
      <alignment horizontal="left" readingOrder="0" shrinkToFit="0" vertical="center" wrapText="0"/>
    </xf>
    <xf borderId="0" fillId="2" fontId="3" numFmtId="49" xfId="0" applyAlignment="1" applyFill="1" applyFont="1" applyNumberFormat="1">
      <alignment horizontal="left" readingOrder="0" shrinkToFit="0" vertical="center" wrapText="0"/>
    </xf>
    <xf borderId="0" fillId="2" fontId="2" numFmtId="49" xfId="0" applyAlignment="1" applyFill="1" applyFont="1" applyNumberFormat="1">
      <alignment horizontal="center" readingOrder="0" shrinkToFit="0" vertical="center" wrapText="0"/>
    </xf>
    <xf borderId="0" fillId="2" fontId="2" numFmtId="49" xfId="0" applyAlignment="1" applyFill="1" applyFont="1" applyNumberFormat="1">
      <alignment horizontal="center" readingOrder="0" shrinkToFit="0" vertical="center" wrapText="1"/>
    </xf>
    <xf borderId="0" fillId="2" fontId="4" numFmtId="49" xfId="0" applyAlignment="1" applyFill="1" applyFont="1" applyNumberFormat="1">
      <alignment horizontal="left" readingOrder="0" shrinkToFit="0" vertical="center" wrapText="0"/>
    </xf>
    <xf borderId="0" fillId="0" fontId="2" numFmtId="49" xfId="0" applyAlignment="1" applyFont="1" applyNumberFormat="1">
      <alignment horizontal="left" readingOrder="0" shrinkToFit="0" vertical="center" wrapText="0"/>
    </xf>
    <xf borderId="0" fillId="2" fontId="2" numFmtId="49" xfId="0" applyAlignment="1" applyFill="1" applyFont="1" applyNumberFormat="1">
      <alignment horizontal="left" readingOrder="0" shrinkToFit="0" vertical="center" wrapText="0"/>
    </xf>
    <xf borderId="0" fillId="2" fontId="5" numFmtId="49" xfId="0" applyAlignment="1" applyFill="1" applyFont="1" applyNumberFormat="1">
      <alignment horizontal="left" readingOrder="0" shrinkToFit="0" vertical="bottom" wrapText="0"/>
    </xf>
    <xf borderId="0" fillId="2" fontId="6" numFmtId="49" xfId="0" applyAlignment="1" applyFill="1" applyFont="1" applyNumberFormat="1">
      <alignment readingOrder="0" shrinkToFit="0" wrapText="1"/>
    </xf>
    <xf borderId="0" fillId="0" fontId="6" numFmtId="49" xfId="0" applyAlignment="1" applyFont="1" applyNumberFormat="1">
      <alignment readingOrder="0" shrinkToFit="0" wrapText="1"/>
    </xf>
    <xf borderId="0" fillId="0" fontId="7" numFmtId="49" xfId="0" applyAlignment="1" applyFont="1" applyNumberFormat="1">
      <alignment horizontal="center" readingOrder="0" shrinkToFit="0" wrapText="1"/>
    </xf>
    <xf borderId="0" fillId="2" fontId="8" numFmtId="49" xfId="0" applyAlignment="1" applyFill="1" applyFont="1" applyNumberFormat="1">
      <alignment horizontal="left" readingOrder="0" shrinkToFit="0" vertical="center" wrapText="0"/>
    </xf>
    <xf borderId="1" fillId="2" fontId="2" numFmtId="49" xfId="0" applyAlignment="1" applyBorder="1" applyFill="1" applyFont="1" applyNumberFormat="1">
      <alignment horizontal="center" readingOrder="0" shrinkToFit="0" vertical="center" wrapText="0"/>
    </xf>
    <xf borderId="2" fillId="0" fontId="9" numFmtId="0" xfId="0" applyBorder="1" applyFont="1"/>
    <xf borderId="3" fillId="2" fontId="2" numFmtId="49" xfId="0" applyAlignment="1" applyBorder="1" applyFill="1" applyFont="1" applyNumberFormat="1">
      <alignment horizontal="center" readingOrder="0" shrinkToFit="0" vertical="center" wrapText="0"/>
    </xf>
    <xf borderId="0" fillId="0" fontId="10" numFmtId="164" xfId="0" applyAlignment="1" applyFont="1" applyNumberFormat="1">
      <alignment readingOrder="0" shrinkToFit="0" vertical="bottom" wrapText="1"/>
    </xf>
    <xf borderId="0" fillId="0" fontId="7" numFmtId="164" xfId="0" applyAlignment="1" applyFont="1" applyNumberFormat="1">
      <alignment horizontal="right" readingOrder="0"/>
    </xf>
    <xf borderId="4" fillId="2" fontId="11" numFmtId="165" xfId="0" applyAlignment="1" applyBorder="1" applyFill="1" applyFont="1" applyNumberFormat="1">
      <alignment horizontal="center" readingOrder="0" shrinkToFit="0" vertical="center" wrapText="1"/>
    </xf>
    <xf borderId="0" fillId="3" fontId="12" numFmtId="0" xfId="0" applyAlignment="1" applyFill="1" applyFont="1">
      <alignment readingOrder="0" shrinkToFit="0" vertical="bottom" wrapText="1"/>
    </xf>
    <xf borderId="5" fillId="2" fontId="11" numFmtId="165" xfId="0" applyAlignment="1" applyBorder="1" applyFill="1" applyFont="1" applyNumberFormat="1">
      <alignment horizontal="center" readingOrder="0" shrinkToFit="0" vertical="center" wrapText="1"/>
    </xf>
    <xf borderId="0" fillId="2" fontId="11" numFmtId="165" xfId="0" applyAlignment="1" applyFill="1" applyFont="1" applyNumberFormat="1">
      <alignment horizontal="center" readingOrder="0" shrinkToFit="0" vertical="center" wrapText="1"/>
    </xf>
    <xf borderId="6" fillId="2" fontId="11" numFmtId="165" xfId="0" applyAlignment="1" applyBorder="1" applyFill="1" applyFont="1" applyNumberFormat="1">
      <alignment horizontal="center" readingOrder="0" shrinkToFit="0" vertical="center" wrapText="1"/>
    </xf>
    <xf borderId="0" fillId="2" fontId="5" numFmtId="49" xfId="0" applyAlignment="1" applyFill="1" applyFont="1" applyNumberFormat="1">
      <alignment horizontal="center" readingOrder="0" shrinkToFit="0" vertical="center" wrapText="1"/>
    </xf>
    <xf borderId="7" fillId="2" fontId="11" numFmtId="165" xfId="0" applyAlignment="1" applyBorder="1" applyFill="1" applyFont="1" applyNumberFormat="1">
      <alignment horizontal="center" readingOrder="0" shrinkToFit="0" vertical="center" wrapText="1"/>
    </xf>
    <xf borderId="8" fillId="2" fontId="11" numFmtId="165" xfId="0" applyAlignment="1" applyBorder="1" applyFill="1" applyFont="1" applyNumberFormat="1">
      <alignment horizontal="center" readingOrder="0" shrinkToFit="0" vertical="center" wrapText="1"/>
    </xf>
    <xf borderId="0" fillId="0" fontId="13" numFmtId="49" xfId="0" applyAlignment="1" applyFont="1" applyNumberFormat="1">
      <alignment shrinkToFit="0" vertical="center" wrapText="1"/>
    </xf>
    <xf borderId="0" fillId="0" fontId="13" numFmtId="49" xfId="0" applyAlignment="1" applyFont="1" applyNumberFormat="1">
      <alignment horizontal="center" shrinkToFit="0" vertical="center" wrapText="1"/>
    </xf>
    <xf borderId="0" fillId="0" fontId="7" numFmtId="49" xfId="0" applyAlignment="1" applyFont="1" applyNumberFormat="1">
      <alignment readingOrder="0" shrinkToFit="0" wrapText="1"/>
    </xf>
    <xf borderId="0" fillId="0" fontId="7" numFmtId="164" xfId="0" applyAlignment="1" applyFont="1" applyNumberFormat="1">
      <alignment horizontal="left" readingOrder="0" vertical="center"/>
    </xf>
    <xf borderId="0" fillId="3" fontId="14" numFmtId="49" xfId="0" applyAlignment="1" applyFill="1" applyFont="1" applyNumberFormat="1">
      <alignment readingOrder="0" shrinkToFit="0" vertical="bottom" wrapText="1"/>
    </xf>
    <xf borderId="0" fillId="0" fontId="7" numFmtId="166" xfId="0" applyAlignment="1" applyFont="1" applyNumberFormat="1">
      <alignment horizontal="right" vertical="bottom"/>
    </xf>
    <xf borderId="0" fillId="0" fontId="15" numFmtId="49" xfId="0" applyAlignment="1" applyFont="1" applyNumberFormat="1">
      <alignment horizontal="left" readingOrder="0" shrinkToFit="0" vertical="center" wrapText="1"/>
    </xf>
    <xf borderId="0" fillId="0" fontId="13" numFmtId="49" xfId="0" applyAlignment="1" applyFont="1" applyNumberFormat="1">
      <alignment readingOrder="0" shrinkToFit="0" vertical="center" wrapText="0"/>
    </xf>
    <xf borderId="0" fillId="2" fontId="2" numFmtId="167" xfId="0" applyAlignment="1" applyFill="1" applyFont="1" applyNumberFormat="1">
      <alignment horizontal="center" readingOrder="0" vertical="center"/>
    </xf>
    <xf borderId="0" fillId="2" fontId="5" numFmtId="0" xfId="0" applyAlignment="1" applyFill="1" applyFont="1">
      <alignment horizontal="center" readingOrder="0" vertical="center"/>
    </xf>
    <xf borderId="0" fillId="0" fontId="7" numFmtId="49" xfId="0" applyAlignment="1" applyFont="1" applyNumberFormat="1">
      <alignment horizontal="left" readingOrder="0" vertical="center"/>
    </xf>
    <xf borderId="9" fillId="2" fontId="11" numFmtId="165" xfId="0" applyAlignment="1" applyBorder="1" applyFill="1" applyFont="1" applyNumberFormat="1">
      <alignment horizontal="center" readingOrder="0" shrinkToFit="0" vertical="center" wrapText="1"/>
    </xf>
    <xf borderId="0" fillId="0" fontId="16" numFmtId="49" xfId="0" applyAlignment="1" applyFont="1" applyNumberFormat="1">
      <alignment horizontal="left" readingOrder="0"/>
    </xf>
    <xf borderId="0" fillId="0" fontId="6" numFmtId="49" xfId="0" applyAlignment="1" applyFont="1" applyNumberFormat="1">
      <alignment shrinkToFit="0" wrapText="1"/>
    </xf>
    <xf borderId="0" fillId="0" fontId="17" numFmtId="49" xfId="0" applyAlignment="1" applyFont="1" applyNumberFormat="1">
      <alignment vertical="bottom"/>
    </xf>
    <xf borderId="0" fillId="0" fontId="13" numFmtId="49" xfId="0" applyAlignment="1" applyFont="1" applyNumberFormat="1">
      <alignment horizontal="left" shrinkToFit="0" vertical="top" wrapText="0"/>
    </xf>
    <xf quotePrefix="1" borderId="0" fillId="0" fontId="7" numFmtId="49" xfId="0" applyAlignment="1" applyFont="1" applyNumberFormat="1">
      <alignment shrinkToFit="0" vertical="top" wrapText="1"/>
    </xf>
    <xf borderId="0" fillId="0" fontId="7" numFmtId="49" xfId="0" applyAlignment="1" applyFont="1" applyNumberFormat="1">
      <alignment shrinkToFit="0" wrapText="1"/>
    </xf>
    <xf borderId="0" fillId="0" fontId="6" numFmtId="49" xfId="0" applyAlignment="1" applyFont="1" applyNumberFormat="1">
      <alignment vertical="bottom"/>
    </xf>
    <xf borderId="0" fillId="0" fontId="18" numFmtId="0" xfId="0" applyAlignment="1" applyFont="1">
      <alignment readingOrder="0" shrinkToFit="0" vertical="center" wrapText="1"/>
    </xf>
    <xf borderId="0" fillId="0" fontId="7" numFmtId="168" xfId="0" applyAlignment="1" applyFont="1" applyNumberFormat="1">
      <alignment vertical="center"/>
    </xf>
    <xf borderId="0" fillId="0" fontId="7" numFmtId="49" xfId="0" applyAlignment="1" applyFont="1" applyNumberFormat="1">
      <alignment horizontal="center" shrinkToFit="0" vertical="bottom" wrapText="1"/>
    </xf>
    <xf borderId="0" fillId="0" fontId="7" numFmtId="49" xfId="0" applyAlignment="1" applyFont="1" applyNumberFormat="1">
      <alignment shrinkToFit="0" vertical="bottom" wrapText="1"/>
    </xf>
    <xf borderId="0" fillId="0" fontId="7" numFmtId="164" xfId="0" applyAlignment="1" applyFont="1" applyNumberFormat="1">
      <alignment horizontal="right" readingOrder="0" vertical="center"/>
    </xf>
    <xf borderId="0" fillId="0" fontId="7" numFmtId="164" xfId="0" applyFont="1" applyNumberFormat="1"/>
    <xf borderId="10" fillId="0" fontId="19" numFmtId="49" xfId="0" applyAlignment="1" applyBorder="1" applyFont="1" applyNumberFormat="1">
      <alignment readingOrder="0" shrinkToFit="0" wrapText="1"/>
    </xf>
    <xf borderId="10" fillId="0" fontId="19" numFmtId="164" xfId="0" applyAlignment="1" applyBorder="1" applyFont="1" applyNumberFormat="1">
      <alignment horizontal="left" readingOrder="0" vertical="center"/>
    </xf>
    <xf borderId="10" fillId="0" fontId="17" numFmtId="166" xfId="0" applyAlignment="1" applyBorder="1" applyFont="1" applyNumberFormat="1">
      <alignment horizontal="right" vertical="bottom"/>
    </xf>
    <xf borderId="11" fillId="0" fontId="17" numFmtId="49" xfId="0" applyAlignment="1" applyBorder="1" applyFont="1" applyNumberFormat="1">
      <alignment vertical="bottom"/>
    </xf>
    <xf borderId="0" fillId="0" fontId="13" numFmtId="49" xfId="0" applyAlignment="1" applyFont="1" applyNumberFormat="1">
      <alignment shrinkToFit="0" vertical="top" wrapText="1"/>
    </xf>
    <xf borderId="11" fillId="0" fontId="6" numFmtId="49" xfId="0" applyAlignment="1" applyBorder="1" applyFont="1" applyNumberFormat="1">
      <alignment vertical="bottom"/>
    </xf>
    <xf borderId="0" fillId="0" fontId="20" numFmtId="49" xfId="0" applyAlignment="1" applyFont="1" applyNumberFormat="1">
      <alignment horizontal="left" readingOrder="0" shrinkToFit="0" vertical="center" wrapText="0"/>
    </xf>
    <xf borderId="11" fillId="0" fontId="7" numFmtId="164" xfId="0" applyAlignment="1" applyBorder="1" applyFont="1" applyNumberFormat="1">
      <alignment horizontal="right" vertical="center"/>
    </xf>
    <xf borderId="11" fillId="0" fontId="15" numFmtId="49" xfId="0" applyAlignment="1" applyBorder="1" applyFont="1" applyNumberFormat="1">
      <alignment horizontal="left" readingOrder="0" shrinkToFit="0" vertical="center" wrapText="1"/>
    </xf>
    <xf borderId="0" fillId="2" fontId="11" numFmtId="165" xfId="0" applyAlignment="1" applyFill="1" applyFont="1" applyNumberFormat="1">
      <alignment horizontal="right" readingOrder="0" shrinkToFit="0" vertical="center" wrapText="1"/>
    </xf>
    <xf borderId="11" fillId="0" fontId="15" numFmtId="0" xfId="0" applyBorder="1" applyFont="1"/>
    <xf borderId="0" fillId="2" fontId="5" numFmtId="49" xfId="0" applyAlignment="1" applyFill="1" applyFont="1" applyNumberFormat="1">
      <alignment horizontal="center" readingOrder="0" shrinkToFit="0" vertical="center" wrapText="0"/>
    </xf>
    <xf borderId="0" fillId="0" fontId="18" numFmtId="3" xfId="0" applyAlignment="1" applyFont="1" applyNumberFormat="1">
      <alignment horizontal="left" readingOrder="0" shrinkToFit="0" vertical="center" wrapText="1"/>
    </xf>
    <xf borderId="0" fillId="0" fontId="7" numFmtId="10" xfId="0" applyAlignment="1" applyFont="1" applyNumberFormat="1">
      <alignment horizontal="right" readingOrder="0" vertical="center"/>
    </xf>
    <xf borderId="5" fillId="2" fontId="5" numFmtId="0" xfId="0" applyAlignment="1" applyBorder="1" applyFill="1" applyFont="1">
      <alignment horizontal="center" readingOrder="0" vertical="center"/>
    </xf>
    <xf borderId="9" fillId="2" fontId="2" numFmtId="167" xfId="0" applyAlignment="1" applyBorder="1" applyFill="1" applyFont="1" applyNumberFormat="1">
      <alignment horizontal="center" readingOrder="0" vertical="center"/>
    </xf>
    <xf borderId="0" fillId="0" fontId="6" numFmtId="49" xfId="0" applyFont="1" applyNumberFormat="1"/>
    <xf borderId="0" fillId="0" fontId="7" numFmtId="49" xfId="0" applyAlignment="1" applyFont="1" applyNumberFormat="1">
      <alignment vertical="bottom"/>
    </xf>
    <xf borderId="0" fillId="0" fontId="17" numFmtId="49" xfId="0" applyAlignment="1" applyFont="1" applyNumberFormat="1">
      <alignment horizontal="left" readingOrder="0"/>
    </xf>
    <xf borderId="0" fillId="0" fontId="6" numFmtId="168" xfId="0" applyAlignment="1" applyFont="1" applyNumberFormat="1">
      <alignment horizontal="right"/>
    </xf>
    <xf borderId="0" fillId="0" fontId="6" numFmtId="4" xfId="0" applyAlignment="1" applyFont="1" applyNumberFormat="1">
      <alignment horizontal="right"/>
    </xf>
    <xf quotePrefix="1" borderId="0" fillId="0" fontId="7" numFmtId="49" xfId="0" applyAlignment="1" applyFont="1" applyNumberFormat="1">
      <alignment shrinkToFit="0" vertical="center" wrapText="1"/>
    </xf>
    <xf borderId="0" fillId="0" fontId="7" numFmtId="49" xfId="0" applyAlignment="1" applyFont="1" applyNumberFormat="1">
      <alignment shrinkToFit="0" vertical="center" wrapText="1"/>
    </xf>
    <xf borderId="0" fillId="0" fontId="7" numFmtId="164" xfId="0" applyAlignment="1" applyFont="1" applyNumberFormat="1">
      <alignment horizontal="center" readingOrder="0" vertical="center"/>
    </xf>
    <xf borderId="0" fillId="0" fontId="18" numFmtId="0" xfId="0" applyAlignment="1" applyFont="1">
      <alignment horizontal="left" readingOrder="0" shrinkToFit="0" vertical="center" wrapText="1"/>
    </xf>
    <xf borderId="0" fillId="0" fontId="19" numFmtId="49" xfId="0" applyAlignment="1" applyFont="1" applyNumberFormat="1">
      <alignment shrinkToFit="0" vertical="center" wrapText="1"/>
    </xf>
    <xf borderId="0" fillId="0" fontId="18" numFmtId="169" xfId="0" applyAlignment="1" applyFont="1" applyNumberFormat="1">
      <alignment horizontal="left" readingOrder="0" shrinkToFit="0" vertical="center" wrapText="1"/>
    </xf>
    <xf borderId="10" fillId="0" fontId="17" numFmtId="49" xfId="0" applyAlignment="1" applyBorder="1" applyFont="1" applyNumberFormat="1">
      <alignment horizontal="left" readingOrder="0"/>
    </xf>
    <xf borderId="0" fillId="0" fontId="7" numFmtId="0" xfId="0" applyAlignment="1" applyFont="1">
      <alignment horizontal="right" readingOrder="0" vertical="center"/>
    </xf>
    <xf borderId="10" fillId="0" fontId="6" numFmtId="49" xfId="0" applyAlignment="1" applyBorder="1" applyFont="1" applyNumberFormat="1">
      <alignment shrinkToFit="0" wrapText="1"/>
    </xf>
    <xf borderId="10" fillId="0" fontId="7" numFmtId="168" xfId="0" applyAlignment="1" applyBorder="1" applyFont="1" applyNumberFormat="1">
      <alignment horizontal="right"/>
    </xf>
    <xf borderId="10" fillId="0" fontId="7" numFmtId="4" xfId="0" applyAlignment="1" applyBorder="1" applyFont="1" applyNumberFormat="1">
      <alignment horizontal="center"/>
    </xf>
    <xf borderId="0" fillId="2" fontId="21" numFmtId="49" xfId="0" applyAlignment="1" applyFill="1" applyFont="1" applyNumberFormat="1">
      <alignment readingOrder="0" shrinkToFit="0" wrapText="1"/>
    </xf>
    <xf borderId="5" fillId="2" fontId="5" numFmtId="0" xfId="0" applyAlignment="1" applyBorder="1" applyFill="1" applyFont="1">
      <alignment horizontal="center" readingOrder="0" shrinkToFit="0" vertical="center" wrapText="1"/>
    </xf>
    <xf borderId="7" fillId="2" fontId="5" numFmtId="0" xfId="0" applyAlignment="1" applyBorder="1" applyFill="1" applyFont="1">
      <alignment horizontal="center" readingOrder="0" shrinkToFit="0" vertical="center" wrapText="1"/>
    </xf>
    <xf borderId="9" fillId="2" fontId="22" numFmtId="49" xfId="0" applyAlignment="1" applyBorder="1" applyFill="1" applyFont="1" applyNumberFormat="1">
      <alignment horizontal="center" readingOrder="0" shrinkToFit="0" vertical="center" wrapText="1"/>
    </xf>
    <xf borderId="0" fillId="0" fontId="6" numFmtId="168" xfId="0" applyAlignment="1" applyFont="1" applyNumberFormat="1">
      <alignment horizontal="left" readingOrder="0" vertical="center"/>
    </xf>
    <xf borderId="0" fillId="0" fontId="13" numFmtId="168" xfId="0" applyAlignment="1" applyFont="1" applyNumberFormat="1">
      <alignment horizontal="left" readingOrder="0" shrinkToFit="0" vertical="center" wrapText="1"/>
    </xf>
    <xf borderId="0" fillId="0" fontId="7" numFmtId="49" xfId="0" applyAlignment="1" applyFont="1" applyNumberFormat="1">
      <alignment horizontal="center" readingOrder="0" shrinkToFit="0" vertical="top" wrapText="1"/>
    </xf>
    <xf borderId="0" fillId="0" fontId="23" numFmtId="164" xfId="0" applyAlignment="1" applyFont="1" applyNumberFormat="1">
      <alignment horizontal="left" readingOrder="0" shrinkToFit="0" vertical="center" wrapText="1"/>
    </xf>
    <xf borderId="0" fillId="0" fontId="7" numFmtId="49" xfId="0" applyAlignment="1" applyFont="1" applyNumberFormat="1">
      <alignment shrinkToFit="0" vertical="top" wrapText="1"/>
    </xf>
    <xf borderId="0" fillId="0" fontId="7" numFmtId="49" xfId="0" applyAlignment="1" applyFont="1" applyNumberFormat="1">
      <alignment readingOrder="0" vertical="bottom"/>
    </xf>
    <xf borderId="0" fillId="0" fontId="7" numFmtId="49" xfId="0" applyFont="1" applyNumberFormat="1"/>
    <xf borderId="0" fillId="0" fontId="23" numFmtId="164" xfId="0" applyAlignment="1" applyFont="1" applyNumberFormat="1">
      <alignment horizontal="center" readingOrder="0" shrinkToFit="0" vertical="center" wrapText="1"/>
    </xf>
    <xf borderId="0" fillId="0" fontId="17" numFmtId="49" xfId="0" applyAlignment="1" applyFont="1" applyNumberFormat="1">
      <alignment horizontal="left" readingOrder="0" vertical="top"/>
    </xf>
    <xf borderId="0" fillId="0" fontId="19" numFmtId="49" xfId="0" applyAlignment="1" applyFont="1" applyNumberFormat="1">
      <alignment vertical="center"/>
    </xf>
    <xf borderId="0" fillId="0" fontId="6" numFmtId="0" xfId="0" applyAlignment="1" applyFont="1">
      <alignment vertical="bottom"/>
    </xf>
    <xf borderId="0" fillId="0" fontId="18" numFmtId="10" xfId="0" applyAlignment="1" applyFont="1" applyNumberFormat="1">
      <alignment readingOrder="0" shrinkToFit="0" vertical="center" wrapText="1"/>
    </xf>
    <xf borderId="0" fillId="0" fontId="19" numFmtId="49" xfId="0" applyAlignment="1" applyFont="1" applyNumberFormat="1">
      <alignment vertical="top"/>
    </xf>
    <xf borderId="0" fillId="0" fontId="19" numFmtId="49" xfId="0" applyFont="1" applyNumberFormat="1"/>
    <xf borderId="0" fillId="0" fontId="13" numFmtId="164" xfId="0" applyAlignment="1" applyFont="1" applyNumberFormat="1">
      <alignment horizontal="left" readingOrder="0" shrinkToFit="0" vertical="center" wrapText="1"/>
    </xf>
    <xf borderId="11" fillId="0" fontId="9" numFmtId="0" xfId="0" applyBorder="1" applyFont="1"/>
    <xf borderId="0" fillId="0" fontId="19" numFmtId="164" xfId="0" applyAlignment="1" applyFont="1" applyNumberFormat="1">
      <alignment horizontal="right" readingOrder="0" vertical="center"/>
    </xf>
    <xf borderId="11" fillId="0" fontId="6" numFmtId="0" xfId="0" applyAlignment="1" applyBorder="1" applyFont="1">
      <alignment vertical="bottom"/>
    </xf>
    <xf borderId="11" fillId="0" fontId="17" numFmtId="49" xfId="0" applyAlignment="1" applyBorder="1" applyFont="1" applyNumberFormat="1">
      <alignment horizontal="left" readingOrder="0" vertical="top"/>
    </xf>
    <xf borderId="11" fillId="0" fontId="7" numFmtId="49" xfId="0" applyAlignment="1" applyBorder="1" applyFont="1" applyNumberFormat="1">
      <alignment readingOrder="0" shrinkToFit="0" wrapText="1"/>
    </xf>
    <xf borderId="11" fillId="0" fontId="7" numFmtId="164" xfId="0" applyAlignment="1" applyBorder="1" applyFont="1" applyNumberFormat="1">
      <alignment horizontal="right" readingOrder="0" vertical="center"/>
    </xf>
    <xf borderId="11" fillId="0" fontId="23" numFmtId="164" xfId="0" applyAlignment="1" applyBorder="1" applyFont="1" applyNumberFormat="1">
      <alignment horizontal="left" readingOrder="0" shrinkToFit="0" vertical="center" wrapText="1"/>
    </xf>
    <xf quotePrefix="1" borderId="0" fillId="0" fontId="7" numFmtId="49" xfId="0" applyAlignment="1" applyFont="1" applyNumberFormat="1">
      <alignment horizontal="center" readingOrder="0" shrinkToFit="0" vertical="top" wrapText="1"/>
    </xf>
    <xf borderId="10" fillId="0" fontId="17" numFmtId="49" xfId="0" applyAlignment="1" applyBorder="1" applyFont="1" applyNumberFormat="1">
      <alignment horizontal="left" readingOrder="0" vertical="top"/>
    </xf>
    <xf borderId="10" fillId="0" fontId="7" numFmtId="4" xfId="0" applyBorder="1" applyFont="1" applyNumberFormat="1"/>
    <xf borderId="0" fillId="0" fontId="19" numFmtId="49" xfId="0" applyAlignment="1" applyFont="1" applyNumberFormat="1">
      <alignment readingOrder="0" shrinkToFit="0" wrapText="1"/>
    </xf>
    <xf borderId="0" fillId="0" fontId="23" numFmtId="0" xfId="0" applyFont="1"/>
    <xf borderId="0" fillId="2" fontId="8" numFmtId="49" xfId="0" applyAlignment="1" applyFill="1" applyFont="1" applyNumberFormat="1">
      <alignment horizontal="left" readingOrder="0" shrinkToFit="0" vertical="center" wrapText="1"/>
    </xf>
    <xf borderId="11" fillId="0" fontId="15" numFmtId="49" xfId="0" applyAlignment="1" applyBorder="1" applyFont="1" applyNumberFormat="1">
      <alignment readingOrder="0" shrinkToFit="0" vertical="center" wrapText="1"/>
    </xf>
    <xf borderId="5" fillId="2" fontId="22" numFmtId="0" xfId="0" applyAlignment="1" applyBorder="1" applyFill="1" applyFont="1">
      <alignment horizontal="center" readingOrder="0" shrinkToFit="0" vertical="center" wrapText="1"/>
    </xf>
    <xf borderId="10" fillId="0" fontId="7" numFmtId="49" xfId="0" applyAlignment="1" applyBorder="1" applyFont="1" applyNumberFormat="1">
      <alignment shrinkToFit="0" wrapText="1"/>
    </xf>
    <xf borderId="10" fillId="0" fontId="7" numFmtId="10" xfId="0" applyAlignment="1" applyBorder="1" applyFont="1" applyNumberFormat="1">
      <alignment horizontal="right"/>
    </xf>
    <xf borderId="3" fillId="2" fontId="22" numFmtId="0" xfId="0" applyAlignment="1" applyBorder="1" applyFill="1" applyFont="1">
      <alignment horizontal="center" readingOrder="0" shrinkToFit="0" vertical="center" wrapText="1"/>
    </xf>
    <xf borderId="10" fillId="4" fontId="7" numFmtId="49" xfId="0" applyBorder="1" applyFill="1" applyFont="1" applyNumberFormat="1"/>
    <xf borderId="7" fillId="2" fontId="22" numFmtId="0" xfId="0" applyAlignment="1" applyBorder="1" applyFill="1" applyFont="1">
      <alignment horizontal="center" readingOrder="0" shrinkToFit="0" vertical="center" wrapText="1"/>
    </xf>
    <xf borderId="9" fillId="2" fontId="22" numFmtId="0" xfId="0" applyAlignment="1" applyBorder="1" applyFill="1" applyFont="1">
      <alignment horizontal="center" readingOrder="0" shrinkToFit="0" vertical="center" wrapText="1"/>
    </xf>
    <xf borderId="0" fillId="4" fontId="7" numFmtId="49" xfId="0" applyAlignment="1" applyFill="1" applyFont="1" applyNumberFormat="1">
      <alignment vertical="center"/>
    </xf>
    <xf borderId="5" fillId="0" fontId="9" numFmtId="0" xfId="0" applyBorder="1" applyFont="1"/>
    <xf borderId="6" fillId="2" fontId="22" numFmtId="0" xfId="0" applyAlignment="1" applyBorder="1" applyFill="1" applyFont="1">
      <alignment horizontal="center" readingOrder="0" shrinkToFit="0" vertical="center" wrapText="1"/>
    </xf>
    <xf borderId="7" fillId="0" fontId="9" numFmtId="0" xfId="0" applyBorder="1" applyFont="1"/>
    <xf borderId="9" fillId="0" fontId="9" numFmtId="0" xfId="0" applyBorder="1" applyFont="1"/>
    <xf borderId="0" fillId="0" fontId="7" numFmtId="9" xfId="0" applyAlignment="1" applyFont="1" applyNumberFormat="1">
      <alignment horizontal="right" vertical="bottom"/>
    </xf>
    <xf borderId="0" fillId="5" fontId="6" numFmtId="164" xfId="0" applyAlignment="1" applyFill="1" applyFont="1" applyNumberFormat="1">
      <alignment vertical="bottom"/>
    </xf>
    <xf borderId="0" fillId="0" fontId="18" numFmtId="49" xfId="0" applyAlignment="1" applyFont="1" applyNumberFormat="1">
      <alignment shrinkToFit="0" vertical="center" wrapText="1"/>
    </xf>
    <xf borderId="10" fillId="0" fontId="7" numFmtId="49" xfId="0" applyAlignment="1" applyBorder="1" applyFont="1" applyNumberFormat="1">
      <alignment readingOrder="0" shrinkToFit="0" wrapText="1"/>
    </xf>
    <xf borderId="10" fillId="0" fontId="17" numFmtId="164" xfId="0" applyAlignment="1" applyBorder="1" applyFont="1" applyNumberFormat="1">
      <alignment horizontal="left" readingOrder="0" vertical="center"/>
    </xf>
    <xf borderId="10" fillId="5" fontId="6" numFmtId="164" xfId="0" applyAlignment="1" applyBorder="1" applyFill="1" applyFont="1" applyNumberFormat="1">
      <alignment vertical="bottom"/>
    </xf>
    <xf borderId="10" fillId="0" fontId="17" numFmtId="164" xfId="0" applyAlignment="1" applyBorder="1" applyFont="1" applyNumberFormat="1">
      <alignment horizontal="right" vertical="bottom"/>
    </xf>
    <xf borderId="0" fillId="0" fontId="17" numFmtId="9" xfId="0" applyAlignment="1" applyFont="1" applyNumberFormat="1">
      <alignment horizontal="right" vertical="bottom"/>
    </xf>
    <xf borderId="0" fillId="0" fontId="17" numFmtId="164" xfId="0" applyAlignment="1" applyFont="1" applyNumberFormat="1">
      <alignment horizontal="right" vertical="bottom"/>
    </xf>
    <xf borderId="1" fillId="2" fontId="5" numFmtId="49" xfId="0" applyAlignment="1" applyBorder="1" applyFill="1" applyFont="1" applyNumberFormat="1">
      <alignment horizontal="center" readingOrder="0" shrinkToFit="0" vertical="center" wrapText="1"/>
    </xf>
    <xf borderId="7" fillId="2" fontId="5" numFmtId="49" xfId="0" applyAlignment="1" applyBorder="1" applyFill="1" applyFont="1" applyNumberFormat="1">
      <alignment horizontal="center" readingOrder="0" shrinkToFit="0" vertical="center" wrapText="1"/>
    </xf>
    <xf borderId="0" fillId="0" fontId="15" numFmtId="0" xfId="0" applyFont="1"/>
    <xf borderId="9" fillId="2" fontId="2" numFmtId="49" xfId="0" applyAlignment="1" applyBorder="1" applyFill="1" applyFont="1" applyNumberFormat="1">
      <alignment horizontal="center" readingOrder="0" shrinkToFit="0" vertical="center" wrapText="1"/>
    </xf>
    <xf borderId="4" fillId="2" fontId="5" numFmtId="49" xfId="0" applyAlignment="1" applyBorder="1" applyFill="1" applyFont="1" applyNumberFormat="1">
      <alignment horizontal="center" readingOrder="0" shrinkToFit="0" vertical="center" wrapText="1"/>
    </xf>
    <xf borderId="6" fillId="2" fontId="2" numFmtId="49" xfId="0" applyAlignment="1" applyBorder="1" applyFill="1" applyFont="1" applyNumberFormat="1">
      <alignment horizontal="center" readingOrder="0" shrinkToFit="0" vertical="center" wrapText="1"/>
    </xf>
    <xf borderId="0" fillId="2" fontId="24" numFmtId="167" xfId="0" applyAlignment="1" applyFill="1" applyFont="1" applyNumberFormat="1">
      <alignment horizontal="center" readingOrder="0"/>
    </xf>
    <xf borderId="0" fillId="0" fontId="7" numFmtId="41" xfId="0" applyAlignment="1" applyFont="1" applyNumberFormat="1">
      <alignment horizontal="center" readingOrder="0"/>
    </xf>
    <xf borderId="0" fillId="2" fontId="25" numFmtId="165" xfId="0" applyAlignment="1" applyFill="1" applyFont="1" applyNumberFormat="1">
      <alignment horizontal="center" readingOrder="0"/>
    </xf>
    <xf borderId="0" fillId="0" fontId="7" numFmtId="41" xfId="0" applyAlignment="1" applyFont="1" applyNumberFormat="1">
      <alignment horizontal="center"/>
    </xf>
    <xf borderId="11" fillId="0" fontId="19" numFmtId="49" xfId="0" applyAlignment="1" applyBorder="1" applyFont="1" applyNumberFormat="1">
      <alignment horizontal="left" readingOrder="0"/>
    </xf>
    <xf borderId="0" fillId="0" fontId="15" numFmtId="49" xfId="0" applyAlignment="1" applyFont="1" applyNumberFormat="1">
      <alignment readingOrder="0" shrinkToFit="0" vertical="center" wrapText="1"/>
    </xf>
    <xf borderId="11" fillId="0" fontId="19" numFmtId="164" xfId="0" applyAlignment="1" applyBorder="1" applyFont="1" applyNumberFormat="1">
      <alignment horizontal="center" readingOrder="0" vertical="center"/>
    </xf>
    <xf borderId="0" fillId="0" fontId="19" numFmtId="164" xfId="0" applyAlignment="1" applyFont="1" applyNumberFormat="1">
      <alignment horizontal="center" readingOrder="0" vertical="center"/>
    </xf>
    <xf borderId="0" fillId="0" fontId="15" numFmtId="49" xfId="0" applyAlignment="1" applyFont="1" applyNumberFormat="1">
      <alignment shrinkToFit="0" vertical="center" wrapText="1"/>
    </xf>
    <xf borderId="0" fillId="0" fontId="15" numFmtId="49" xfId="0" applyAlignment="1" applyFont="1" applyNumberFormat="1">
      <alignment horizontal="left" shrinkToFit="0" vertical="top" wrapText="0"/>
    </xf>
    <xf borderId="5" fillId="2" fontId="26" numFmtId="0" xfId="0" applyAlignment="1" applyBorder="1" applyFill="1" applyFont="1">
      <alignment horizontal="center" readingOrder="0" shrinkToFit="0" vertical="center" wrapText="1"/>
    </xf>
    <xf borderId="7" fillId="2" fontId="26" numFmtId="0" xfId="0" applyAlignment="1" applyBorder="1" applyFill="1" applyFont="1">
      <alignment horizontal="center" readingOrder="0" shrinkToFit="0" vertical="center" wrapText="1"/>
    </xf>
    <xf borderId="9" fillId="2" fontId="26" numFmtId="0" xfId="0" applyAlignment="1" applyBorder="1" applyFill="1" applyFont="1">
      <alignment horizontal="center" readingOrder="0" shrinkToFit="0" vertical="center" wrapText="1"/>
    </xf>
    <xf borderId="0" fillId="0" fontId="7" numFmtId="0" xfId="0" applyAlignment="1" applyFont="1">
      <alignment horizontal="left" readingOrder="0" vertical="center"/>
    </xf>
    <xf borderId="11" fillId="0" fontId="19" numFmtId="41" xfId="0" applyAlignment="1" applyBorder="1" applyFont="1" applyNumberFormat="1">
      <alignment horizontal="center" readingOrder="0" vertical="center"/>
    </xf>
    <xf borderId="12" fillId="0" fontId="19" numFmtId="49" xfId="0" applyAlignment="1" applyBorder="1" applyFont="1" applyNumberFormat="1">
      <alignment readingOrder="0" shrinkToFit="0" wrapText="1"/>
    </xf>
    <xf borderId="12" fillId="0" fontId="19" numFmtId="0" xfId="0" applyAlignment="1" applyBorder="1" applyFont="1">
      <alignment horizontal="left" readingOrder="0" vertical="center"/>
    </xf>
    <xf borderId="12" fillId="0" fontId="19" numFmtId="164" xfId="0" applyAlignment="1" applyBorder="1" applyFont="1" applyNumberFormat="1">
      <alignment horizontal="right" readingOrder="0"/>
    </xf>
    <xf borderId="0" fillId="0" fontId="7" numFmtId="10" xfId="0" applyAlignment="1" applyFont="1" applyNumberFormat="1">
      <alignment horizontal="left" readingOrder="0" vertical="center"/>
    </xf>
    <xf borderId="0" fillId="0" fontId="17" numFmtId="164" xfId="0" applyAlignment="1" applyFont="1" applyNumberFormat="1">
      <alignment horizontal="left" readingOrder="0" vertical="center"/>
    </xf>
    <xf borderId="0" fillId="0" fontId="17" numFmtId="164" xfId="0" applyAlignment="1" applyFont="1" applyNumberFormat="1">
      <alignment horizontal="right" readingOrder="0"/>
    </xf>
    <xf borderId="0" fillId="0" fontId="13" numFmtId="3" xfId="0" applyAlignment="1" applyFont="1" applyNumberFormat="1">
      <alignment readingOrder="0"/>
    </xf>
    <xf borderId="0" fillId="0" fontId="13" numFmtId="4" xfId="0" applyAlignment="1" applyFont="1" applyNumberFormat="1">
      <alignment readingOrder="0" shrinkToFit="0" vertical="center" wrapText="1"/>
    </xf>
    <xf borderId="0" fillId="0" fontId="13" numFmtId="41" xfId="0" applyAlignment="1" applyFont="1" applyNumberFormat="1">
      <alignment horizontal="left" readingOrder="0" shrinkToFit="0" vertical="top" wrapText="0"/>
    </xf>
    <xf borderId="0" fillId="0" fontId="13" numFmtId="41" xfId="0" applyAlignment="1" applyFont="1" applyNumberFormat="1">
      <alignment readingOrder="0" shrinkToFit="0" vertical="top" wrapText="1"/>
    </xf>
    <xf borderId="0" fillId="0" fontId="13" numFmtId="41" xfId="0" applyAlignment="1" applyFont="1" applyNumberFormat="1">
      <alignment shrinkToFit="0" vertical="center" wrapText="1"/>
    </xf>
    <xf borderId="0" fillId="0" fontId="13" numFmtId="41" xfId="0" applyAlignment="1" applyFont="1" applyNumberFormat="1">
      <alignment horizontal="left" shrinkToFit="0" vertical="top" wrapText="0"/>
    </xf>
    <xf borderId="0" fillId="0" fontId="13" numFmtId="41" xfId="0" applyAlignment="1" applyFont="1" applyNumberFormat="1">
      <alignment shrinkToFit="0" vertical="top" wrapText="1"/>
    </xf>
    <xf borderId="1" fillId="2" fontId="27" numFmtId="49" xfId="0" applyAlignment="1" applyBorder="1" applyFill="1" applyFont="1" applyNumberFormat="1">
      <alignment horizontal="center" readingOrder="0" shrinkToFit="0" vertical="center" wrapText="0"/>
    </xf>
    <xf borderId="3" fillId="2" fontId="27" numFmtId="49" xfId="0" applyAlignment="1" applyBorder="1" applyFill="1" applyFont="1" applyNumberFormat="1">
      <alignment horizontal="center" readingOrder="0" shrinkToFit="0" vertical="center" wrapText="0"/>
    </xf>
    <xf borderId="3" fillId="2" fontId="27" numFmtId="49" xfId="0" applyAlignment="1" applyBorder="1" applyFill="1" applyFont="1" applyNumberFormat="1">
      <alignment horizontal="center" readingOrder="0" shrinkToFit="0" vertical="center" wrapText="1"/>
    </xf>
    <xf borderId="1" fillId="0" fontId="9" numFmtId="0" xfId="0" applyBorder="1" applyFont="1"/>
    <xf borderId="4" fillId="2" fontId="22" numFmtId="0" xfId="0" applyAlignment="1" applyBorder="1" applyFill="1" applyFont="1">
      <alignment horizontal="center" readingOrder="0" shrinkToFit="0" vertical="center" wrapText="1"/>
    </xf>
    <xf borderId="8" fillId="2" fontId="22" numFmtId="0" xfId="0" applyAlignment="1" applyBorder="1" applyFill="1" applyFont="1">
      <alignment horizontal="center" readingOrder="0" shrinkToFit="0" vertical="center" wrapText="1"/>
    </xf>
    <xf borderId="0" fillId="0" fontId="7" numFmtId="49" xfId="0" applyAlignment="1" applyFont="1" applyNumberFormat="1">
      <alignment readingOrder="0" shrinkToFit="0" vertical="top" wrapText="1"/>
    </xf>
    <xf borderId="0" fillId="2" fontId="25" numFmtId="164" xfId="0" applyAlignment="1" applyFill="1" applyFont="1" applyNumberFormat="1">
      <alignment horizontal="left" readingOrder="0"/>
    </xf>
    <xf borderId="0" fillId="0" fontId="7" numFmtId="9" xfId="0" applyAlignment="1" applyFont="1" applyNumberFormat="1">
      <alignment horizontal="right" readingOrder="0"/>
    </xf>
    <xf borderId="13" fillId="0" fontId="13" numFmtId="0" xfId="0" applyBorder="1" applyFont="1"/>
    <xf borderId="13" fillId="0" fontId="13" numFmtId="9" xfId="0" applyAlignment="1" applyBorder="1" applyFont="1" applyNumberFormat="1">
      <alignment horizontal="center" readingOrder="0" vertical="center"/>
    </xf>
    <xf borderId="0" fillId="0" fontId="7" numFmtId="170" xfId="0" applyAlignment="1" applyFont="1" applyNumberFormat="1">
      <alignment horizontal="right" vertical="bottom"/>
    </xf>
    <xf borderId="13" fillId="0" fontId="7" numFmtId="9" xfId="0" applyAlignment="1" applyBorder="1" applyFont="1" applyNumberFormat="1">
      <alignment horizontal="center" readingOrder="0" vertical="center"/>
    </xf>
    <xf borderId="13" fillId="0" fontId="7" numFmtId="0" xfId="0" applyAlignment="1" applyBorder="1" applyFont="1">
      <alignment horizontal="center" readingOrder="0" vertical="center"/>
    </xf>
    <xf borderId="0" fillId="5" fontId="6" numFmtId="166" xfId="0" applyAlignment="1" applyFill="1" applyFont="1" applyNumberFormat="1">
      <alignment vertical="bottom"/>
    </xf>
    <xf borderId="13" fillId="0" fontId="7" numFmtId="0" xfId="0" applyAlignment="1" applyBorder="1" applyFont="1">
      <alignment horizontal="center" readingOrder="0" shrinkToFit="0" vertical="center" wrapText="1"/>
    </xf>
    <xf borderId="13" fillId="0" fontId="9" numFmtId="0" xfId="0" applyBorder="1" applyFont="1"/>
    <xf borderId="12" fillId="0" fontId="19" numFmtId="49" xfId="0" applyAlignment="1" applyBorder="1" applyFont="1" applyNumberFormat="1">
      <alignment readingOrder="0" shrinkToFit="0" vertical="top" wrapText="1"/>
    </xf>
    <xf borderId="0" fillId="0" fontId="7" numFmtId="49" xfId="0" applyAlignment="1" applyFont="1" applyNumberFormat="1">
      <alignment horizontal="left" readingOrder="0" vertical="center"/>
    </xf>
    <xf borderId="12" fillId="5" fontId="6" numFmtId="166" xfId="0" applyAlignment="1" applyBorder="1" applyFill="1" applyFont="1" applyNumberFormat="1">
      <alignment vertical="bottom"/>
    </xf>
    <xf borderId="0" fillId="0" fontId="7" numFmtId="0" xfId="0" applyAlignment="1" applyFont="1">
      <alignment horizontal="center" readingOrder="0" shrinkToFit="0" vertical="center" wrapText="1"/>
    </xf>
    <xf borderId="12" fillId="0" fontId="7" numFmtId="166" xfId="0" applyAlignment="1" applyBorder="1" applyFont="1" applyNumberFormat="1">
      <alignment horizontal="right" vertical="bottom"/>
    </xf>
    <xf borderId="0" fillId="0" fontId="7" numFmtId="0" xfId="0" applyAlignment="1" applyFont="1">
      <alignment horizontal="center" readingOrder="0" vertical="center"/>
    </xf>
    <xf borderId="0" fillId="0" fontId="7" numFmtId="49" xfId="0" applyAlignment="1" applyFont="1" applyNumberFormat="1">
      <alignment horizontal="left" readingOrder="0" shrinkToFit="0" vertical="center" wrapText="1"/>
    </xf>
    <xf borderId="0" fillId="0" fontId="7" numFmtId="166" xfId="0" applyAlignment="1" applyFont="1" applyNumberFormat="1">
      <alignment horizontal="center" vertical="center"/>
    </xf>
    <xf borderId="0" fillId="0" fontId="13" numFmtId="0" xfId="0" applyAlignment="1" applyFont="1">
      <alignment horizontal="center"/>
    </xf>
    <xf borderId="13" fillId="0" fontId="7" numFmtId="49" xfId="0" applyAlignment="1" applyBorder="1" applyFont="1" applyNumberFormat="1">
      <alignment readingOrder="0" shrinkToFit="0" wrapText="1"/>
    </xf>
    <xf borderId="13" fillId="0" fontId="7" numFmtId="0" xfId="0" applyAlignment="1" applyBorder="1" applyFont="1">
      <alignment horizontal="left" readingOrder="0" vertical="center"/>
    </xf>
    <xf borderId="14" fillId="0" fontId="7" numFmtId="164" xfId="0" applyAlignment="1" applyBorder="1" applyFont="1" applyNumberFormat="1">
      <alignment horizontal="right" readingOrder="0"/>
    </xf>
    <xf borderId="14" fillId="0" fontId="7" numFmtId="9" xfId="0" applyAlignment="1" applyBorder="1" applyFont="1" applyNumberFormat="1">
      <alignment horizontal="right" readingOrder="0"/>
    </xf>
    <xf borderId="10" fillId="0" fontId="19" numFmtId="49" xfId="0" applyAlignment="1" applyBorder="1" applyFont="1" applyNumberFormat="1">
      <alignment readingOrder="0" shrinkToFit="0" vertical="top" wrapText="1"/>
    </xf>
    <xf borderId="0" fillId="0" fontId="7" numFmtId="49" xfId="0" applyAlignment="1" applyFont="1" applyNumberFormat="1">
      <alignment horizontal="center" readingOrder="0" shrinkToFit="0" vertical="center" wrapText="1"/>
    </xf>
    <xf borderId="10" fillId="0" fontId="17" numFmtId="164" xfId="0" applyAlignment="1" applyBorder="1" applyFont="1" applyNumberFormat="1">
      <alignment horizontal="right" readingOrder="0"/>
    </xf>
    <xf borderId="0" fillId="0" fontId="7" numFmtId="164" xfId="0" applyAlignment="1" applyFont="1" applyNumberFormat="1">
      <alignment horizontal="left" readingOrder="0" shrinkToFit="0" vertical="center" wrapText="1"/>
    </xf>
    <xf borderId="0" fillId="0" fontId="17" numFmtId="9" xfId="0" applyAlignment="1" applyFont="1" applyNumberFormat="1">
      <alignment horizontal="right" readingOrder="0"/>
    </xf>
    <xf borderId="0" fillId="0" fontId="7" numFmtId="164" xfId="0" applyAlignment="1" applyFont="1" applyNumberFormat="1">
      <alignment horizontal="center" readingOrder="0"/>
    </xf>
    <xf borderId="0" fillId="2" fontId="27" numFmtId="49" xfId="0" applyAlignment="1" applyFill="1" applyFont="1" applyNumberFormat="1">
      <alignment horizontal="left" readingOrder="0" shrinkToFit="0" vertical="bottom" wrapText="0"/>
    </xf>
    <xf borderId="5" fillId="2" fontId="22" numFmtId="9" xfId="0" applyAlignment="1" applyBorder="1" applyFill="1" applyFont="1" applyNumberFormat="1">
      <alignment horizontal="center" readingOrder="0" shrinkToFit="0" vertical="center" wrapText="1"/>
    </xf>
    <xf borderId="7" fillId="2" fontId="22" numFmtId="9" xfId="0" applyAlignment="1" applyBorder="1" applyFill="1" applyFont="1" applyNumberFormat="1">
      <alignment horizontal="center" readingOrder="0" shrinkToFit="0" vertical="center" wrapText="1"/>
    </xf>
    <xf borderId="0" fillId="0" fontId="7" numFmtId="166" xfId="0" applyAlignment="1" applyFont="1" applyNumberFormat="1">
      <alignment horizontal="center" shrinkToFit="0" vertical="center" wrapText="1"/>
    </xf>
    <xf borderId="0" fillId="0" fontId="7" numFmtId="166" xfId="0" applyAlignment="1" applyFont="1" applyNumberFormat="1">
      <alignment horizontal="right"/>
    </xf>
    <xf borderId="13" fillId="0" fontId="7" numFmtId="9" xfId="0" applyAlignment="1" applyBorder="1" applyFont="1" applyNumberFormat="1">
      <alignment horizontal="center" readingOrder="0" shrinkToFit="0" vertical="center" wrapText="1"/>
    </xf>
    <xf borderId="0" fillId="0" fontId="6" numFmtId="166" xfId="0" applyFont="1" applyNumberFormat="1"/>
    <xf borderId="13" fillId="0" fontId="7" numFmtId="49" xfId="0" applyAlignment="1" applyBorder="1" applyFont="1" applyNumberFormat="1">
      <alignment readingOrder="0" shrinkToFit="0" vertical="top" wrapText="1"/>
    </xf>
    <xf borderId="12" fillId="0" fontId="9" numFmtId="0" xfId="0" applyBorder="1" applyFont="1"/>
    <xf borderId="12" fillId="0" fontId="19" numFmtId="166" xfId="0" applyAlignment="1" applyBorder="1" applyFont="1" applyNumberFormat="1">
      <alignment horizontal="right"/>
    </xf>
    <xf borderId="1" fillId="2" fontId="22" numFmtId="0" xfId="0" applyAlignment="1" applyBorder="1" applyFill="1" applyFont="1">
      <alignment horizontal="center" readingOrder="0" shrinkToFit="0" vertical="center" wrapText="1"/>
    </xf>
    <xf borderId="0" fillId="0" fontId="7" numFmtId="49" xfId="0" applyAlignment="1" applyFont="1" applyNumberFormat="1">
      <alignment horizontal="left" readingOrder="0" shrinkToFit="0" wrapText="1"/>
    </xf>
    <xf borderId="15" fillId="2" fontId="22" numFmtId="0" xfId="0" applyAlignment="1" applyBorder="1" applyFill="1" applyFont="1">
      <alignment horizontal="center" readingOrder="0" shrinkToFit="0" vertical="center" wrapText="1"/>
    </xf>
    <xf borderId="16" fillId="0" fontId="9" numFmtId="0" xfId="0" applyBorder="1" applyFont="1"/>
    <xf borderId="17" fillId="2" fontId="22" numFmtId="0" xfId="0" applyAlignment="1" applyBorder="1" applyFill="1" applyFont="1">
      <alignment horizontal="center" readingOrder="0" shrinkToFit="0" vertical="center" wrapText="1"/>
    </xf>
    <xf borderId="8" fillId="2" fontId="22" numFmtId="0" xfId="0" applyAlignment="1" applyBorder="1" applyFill="1" applyFont="1">
      <alignment horizontal="center" readingOrder="0" shrinkToFit="0" vertical="center" wrapText="1"/>
    </xf>
    <xf borderId="18" fillId="0" fontId="19" numFmtId="49" xfId="0" applyAlignment="1" applyBorder="1" applyFont="1" applyNumberFormat="1">
      <alignment readingOrder="0" shrinkToFit="0" vertical="top" wrapText="1"/>
    </xf>
    <xf borderId="18" fillId="0" fontId="9" numFmtId="0" xfId="0" applyBorder="1" applyFont="1"/>
    <xf borderId="18" fillId="0" fontId="7" numFmtId="164" xfId="0" applyAlignment="1" applyBorder="1" applyFont="1" applyNumberFormat="1">
      <alignment horizontal="right" readingOrder="0"/>
    </xf>
    <xf borderId="12" fillId="0" fontId="7" numFmtId="164" xfId="0" applyAlignment="1" applyBorder="1" applyFont="1" applyNumberFormat="1">
      <alignment horizontal="right" readingOrder="0"/>
    </xf>
    <xf borderId="10" fillId="0" fontId="7" numFmtId="166" xfId="0" applyAlignment="1" applyBorder="1" applyFont="1" applyNumberFormat="1">
      <alignment horizontal="center" vertical="center"/>
    </xf>
    <xf borderId="0" fillId="0" fontId="19" numFmtId="49" xfId="0" applyAlignment="1" applyFont="1" applyNumberFormat="1">
      <alignment readingOrder="0" shrinkToFit="0" vertical="top" wrapText="1"/>
    </xf>
    <xf borderId="0" fillId="0" fontId="19" numFmtId="164" xfId="0" applyAlignment="1" applyFont="1" applyNumberFormat="1">
      <alignment horizontal="left" readingOrder="0" vertical="center"/>
    </xf>
    <xf borderId="0" fillId="5" fontId="7" numFmtId="164" xfId="0" applyAlignment="1" applyFill="1" applyFont="1" applyNumberFormat="1">
      <alignment horizontal="right" readingOrder="0" vertical="center"/>
    </xf>
    <xf borderId="0" fillId="0" fontId="17" numFmtId="164" xfId="0" applyAlignment="1" applyFont="1" applyNumberFormat="1">
      <alignment horizontal="center" readingOrder="0"/>
    </xf>
    <xf borderId="0" fillId="0" fontId="7" numFmtId="9" xfId="0" applyAlignment="1" applyFont="1" applyNumberFormat="1">
      <alignment horizontal="center" readingOrder="0" shrinkToFit="0" vertical="center" wrapText="1"/>
    </xf>
    <xf borderId="0" fillId="0" fontId="7" numFmtId="0" xfId="0" applyAlignment="1" applyFont="1">
      <alignment horizontal="left" readingOrder="0" shrinkToFit="0" vertical="center" wrapText="1"/>
    </xf>
    <xf borderId="0" fillId="0" fontId="19" numFmtId="0" xfId="0" applyAlignment="1" applyFont="1">
      <alignment horizontal="left" readingOrder="0" vertical="center"/>
    </xf>
    <xf borderId="0" fillId="0" fontId="13" numFmtId="49" xfId="0" applyAlignment="1" applyFont="1" applyNumberFormat="1">
      <alignment horizontal="right" readingOrder="0" shrinkToFit="0" vertical="center" wrapText="0"/>
    </xf>
    <xf borderId="0" fillId="0" fontId="13" numFmtId="49" xfId="0" applyAlignment="1" applyFont="1" applyNumberFormat="1">
      <alignment horizontal="right" readingOrder="0" shrinkToFit="0" vertical="center" wrapText="1"/>
    </xf>
    <xf borderId="1" fillId="2" fontId="5" numFmtId="49" xfId="0" applyAlignment="1" applyBorder="1" applyFill="1" applyFont="1" applyNumberFormat="1">
      <alignment horizontal="center" readingOrder="0" shrinkToFit="0" vertical="center" wrapText="0"/>
    </xf>
    <xf borderId="3" fillId="2" fontId="5" numFmtId="49" xfId="0" applyAlignment="1" applyBorder="1" applyFill="1" applyFont="1" applyNumberFormat="1">
      <alignment horizontal="center" readingOrder="0" shrinkToFit="0" vertical="center" wrapText="0"/>
    </xf>
    <xf borderId="0" fillId="5" fontId="6" numFmtId="166" xfId="0" applyAlignment="1" applyFill="1" applyFont="1" applyNumberFormat="1">
      <alignment horizontal="center" vertical="center"/>
    </xf>
    <xf borderId="0" fillId="0" fontId="23" numFmtId="49" xfId="0" applyAlignment="1" applyFont="1" applyNumberFormat="1">
      <alignment readingOrder="0" shrinkToFit="0" vertical="center" wrapText="1"/>
    </xf>
    <xf borderId="0" fillId="0" fontId="23" numFmtId="49" xfId="0" applyAlignment="1" applyFont="1" applyNumberFormat="1">
      <alignment shrinkToFit="0" vertical="center" wrapText="1"/>
    </xf>
    <xf borderId="3" fillId="2" fontId="5" numFmtId="49" xfId="0" applyAlignment="1" applyBorder="1" applyFill="1" applyFont="1" applyNumberFormat="1">
      <alignment horizontal="center" readingOrder="0" shrinkToFit="0" vertical="center" wrapText="1"/>
    </xf>
    <xf borderId="4" fillId="2" fontId="22" numFmtId="0" xfId="0" applyAlignment="1" applyBorder="1" applyFill="1" applyFont="1">
      <alignment horizontal="center" readingOrder="0" shrinkToFit="0" textRotation="90" vertical="center" wrapText="1"/>
    </xf>
    <xf borderId="6" fillId="2" fontId="22" numFmtId="0" xfId="0" applyAlignment="1" applyBorder="1" applyFill="1" applyFont="1">
      <alignment horizontal="center" readingOrder="0" shrinkToFit="0" textRotation="90" vertical="center" wrapText="1"/>
    </xf>
    <xf borderId="0" fillId="0" fontId="13" numFmtId="49" xfId="0" applyAlignment="1" applyFont="1" applyNumberFormat="1">
      <alignment horizontal="center" shrinkToFit="0" vertical="top" wrapText="0"/>
    </xf>
    <xf borderId="6" fillId="2" fontId="22" numFmtId="9" xfId="0" applyAlignment="1" applyBorder="1" applyFill="1" applyFont="1" applyNumberFormat="1">
      <alignment horizontal="center" readingOrder="0" shrinkToFit="0" textRotation="90" vertical="center" wrapText="1"/>
    </xf>
    <xf borderId="0" fillId="0" fontId="13" numFmtId="49" xfId="0" applyAlignment="1" applyFont="1" applyNumberFormat="1">
      <alignment horizontal="center" shrinkToFit="0" vertical="top" wrapText="1"/>
    </xf>
    <xf borderId="8" fillId="2" fontId="22" numFmtId="9" xfId="0" applyAlignment="1" applyBorder="1" applyFill="1" applyFont="1" applyNumberFormat="1">
      <alignment horizontal="center" readingOrder="0" shrinkToFit="0" textRotation="90" vertical="center" wrapText="1"/>
    </xf>
    <xf borderId="0" fillId="2" fontId="11" numFmtId="49" xfId="0" applyAlignment="1" applyFill="1" applyFont="1" applyNumberFormat="1">
      <alignment shrinkToFit="0" vertical="center" wrapText="1"/>
    </xf>
    <xf borderId="0" fillId="2" fontId="11" numFmtId="49" xfId="0" applyAlignment="1" applyFill="1" applyFont="1" applyNumberFormat="1">
      <alignment readingOrder="0" shrinkToFit="0" vertical="center" wrapText="1"/>
    </xf>
    <xf borderId="0" fillId="2" fontId="11" numFmtId="49" xfId="0" applyAlignment="1" applyFill="1" applyFont="1" applyNumberFormat="1">
      <alignment horizontal="center" shrinkToFit="0" vertical="center" wrapText="1"/>
    </xf>
    <xf borderId="0" fillId="2" fontId="26" numFmtId="49" xfId="0" applyAlignment="1" applyFill="1" applyFont="1" applyNumberFormat="1">
      <alignment shrinkToFit="0" vertical="center" wrapText="1"/>
    </xf>
    <xf borderId="0" fillId="2" fontId="26" numFmtId="49" xfId="0" applyAlignment="1" applyFill="1" applyFont="1" applyNumberFormat="1">
      <alignment readingOrder="0" shrinkToFit="0" vertical="center" wrapText="1"/>
    </xf>
    <xf borderId="0" fillId="2" fontId="4" numFmtId="49" xfId="0" applyAlignment="1" applyFill="1" applyFont="1" applyNumberFormat="1">
      <alignment horizontal="left" readingOrder="0" shrinkToFit="0" vertical="center" wrapText="1"/>
    </xf>
    <xf borderId="0" fillId="2" fontId="26" numFmtId="49" xfId="0" applyAlignment="1" applyFill="1" applyFont="1" applyNumberFormat="1">
      <alignment horizontal="center" readingOrder="0" shrinkToFit="0" vertical="top" wrapText="0"/>
    </xf>
    <xf borderId="0" fillId="2" fontId="26" numFmtId="49" xfId="0" applyAlignment="1" applyFill="1" applyFont="1" applyNumberFormat="1">
      <alignment horizontal="center" readingOrder="0" shrinkToFit="0" vertical="top" wrapText="1"/>
    </xf>
    <xf borderId="0" fillId="2" fontId="26" numFmtId="49" xfId="0" applyAlignment="1" applyFill="1" applyFont="1" applyNumberFormat="1">
      <alignment horizontal="center" readingOrder="0" shrinkToFit="0" vertical="center" wrapText="1"/>
    </xf>
    <xf borderId="0" fillId="2" fontId="26" numFmtId="49" xfId="0" applyAlignment="1" applyFill="1" applyFont="1" applyNumberFormat="1">
      <alignment horizontal="center" shrinkToFit="0" vertical="center" wrapText="1"/>
    </xf>
    <xf borderId="0" fillId="5" fontId="7" numFmtId="164" xfId="0" applyAlignment="1" applyFill="1" applyFont="1" applyNumberFormat="1">
      <alignment horizontal="right" readingOrder="0"/>
    </xf>
    <xf borderId="2" fillId="2" fontId="5" numFmtId="49" xfId="0" applyAlignment="1" applyBorder="1" applyFill="1" applyFont="1" applyNumberFormat="1">
      <alignment horizontal="center" readingOrder="0" shrinkToFit="0" vertical="center" wrapText="0"/>
    </xf>
    <xf borderId="0" fillId="0" fontId="23" numFmtId="49" xfId="0" applyAlignment="1" applyFont="1" applyNumberFormat="1">
      <alignment horizontal="left" readingOrder="0" shrinkToFit="0" vertical="center" wrapText="1"/>
    </xf>
    <xf borderId="19" fillId="2" fontId="5" numFmtId="49" xfId="0" applyAlignment="1" applyBorder="1" applyFill="1" applyFont="1" applyNumberFormat="1">
      <alignment horizontal="center" readingOrder="0" shrinkToFit="0" vertical="center" wrapText="1"/>
    </xf>
    <xf borderId="0" fillId="0" fontId="7" numFmtId="166" xfId="0" applyAlignment="1" applyFont="1" applyNumberFormat="1">
      <alignment horizontal="right" shrinkToFit="0" wrapText="1"/>
    </xf>
    <xf borderId="0" fillId="0" fontId="7" numFmtId="9" xfId="0" applyAlignment="1" applyFont="1" applyNumberFormat="1">
      <alignment horizontal="right" shrinkToFit="0" wrapText="1"/>
    </xf>
    <xf borderId="15" fillId="2" fontId="5" numFmtId="49" xfId="0" applyAlignment="1" applyBorder="1" applyFill="1" applyFont="1" applyNumberFormat="1">
      <alignment horizontal="center" readingOrder="0" shrinkToFit="0" vertical="center" wrapText="0"/>
    </xf>
    <xf borderId="15" fillId="0" fontId="9" numFmtId="0" xfId="0" applyBorder="1" applyFont="1"/>
    <xf borderId="0" fillId="2" fontId="25" numFmtId="171" xfId="0" applyAlignment="1" applyFill="1" applyFont="1" applyNumberFormat="1">
      <alignment horizontal="center" readingOrder="0"/>
    </xf>
    <xf borderId="17" fillId="2" fontId="5" numFmtId="49" xfId="0" applyAlignment="1" applyBorder="1" applyFill="1" applyFont="1" applyNumberFormat="1">
      <alignment horizontal="center" readingOrder="0" shrinkToFit="0" vertical="center" wrapText="1"/>
    </xf>
    <xf borderId="0" fillId="0" fontId="6" numFmtId="164" xfId="0" applyAlignment="1" applyFont="1" applyNumberFormat="1">
      <alignment horizontal="right" readingOrder="0" vertical="bottom"/>
    </xf>
    <xf borderId="0" fillId="0" fontId="6" numFmtId="164" xfId="0" applyAlignment="1" applyFont="1" applyNumberFormat="1">
      <alignment vertical="bottom"/>
    </xf>
    <xf borderId="20" fillId="0" fontId="7" numFmtId="164" xfId="0" applyAlignment="1" applyBorder="1" applyFont="1" applyNumberFormat="1">
      <alignment horizontal="right" readingOrder="0"/>
    </xf>
    <xf borderId="0" fillId="0" fontId="19" numFmtId="164" xfId="0" applyAlignment="1" applyFont="1" applyNumberFormat="1">
      <alignment horizontal="right" readingOrder="0"/>
    </xf>
    <xf borderId="0" fillId="0" fontId="19" numFmtId="164" xfId="0" applyFont="1" applyNumberFormat="1"/>
    <xf borderId="11" fillId="0" fontId="28" numFmtId="49" xfId="0" applyAlignment="1" applyBorder="1" applyFont="1" applyNumberFormat="1">
      <alignment readingOrder="0" shrinkToFit="0" wrapText="1"/>
    </xf>
    <xf borderId="12" fillId="0" fontId="23" numFmtId="49" xfId="0" applyAlignment="1" applyBorder="1" applyFont="1" applyNumberFormat="1">
      <alignment readingOrder="0" shrinkToFit="0" vertical="center" wrapText="1"/>
    </xf>
    <xf borderId="12" fillId="0" fontId="23" numFmtId="49" xfId="0" applyAlignment="1" applyBorder="1" applyFont="1" applyNumberFormat="1">
      <alignment horizontal="left" readingOrder="0" shrinkToFit="0" vertical="center" wrapText="1"/>
    </xf>
    <xf borderId="12" fillId="0" fontId="7" numFmtId="166" xfId="0" applyAlignment="1" applyBorder="1" applyFont="1" applyNumberFormat="1">
      <alignment horizontal="right"/>
    </xf>
    <xf borderId="12" fillId="0" fontId="6" numFmtId="166" xfId="0" applyAlignment="1" applyBorder="1" applyFont="1" applyNumberFormat="1">
      <alignment horizontal="right"/>
    </xf>
    <xf borderId="0" fillId="0" fontId="15" numFmtId="49" xfId="0" applyAlignment="1" applyFont="1" applyNumberFormat="1">
      <alignment readingOrder="0" shrinkToFit="0" vertical="center" wrapText="0"/>
    </xf>
    <xf borderId="0" fillId="2" fontId="8" numFmtId="49" xfId="0" applyAlignment="1" applyFill="1" applyFont="1" applyNumberFormat="1">
      <alignment horizontal="center" readingOrder="0" shrinkToFit="0" vertical="center" wrapText="0"/>
    </xf>
    <xf borderId="9" fillId="2" fontId="8" numFmtId="49" xfId="0" applyAlignment="1" applyBorder="1" applyFill="1" applyFont="1" applyNumberFormat="1">
      <alignment horizontal="center" readingOrder="0" shrinkToFit="0" vertical="center" wrapText="0"/>
    </xf>
    <xf borderId="0" fillId="0" fontId="29" numFmtId="0" xfId="0" applyAlignment="1" applyFont="1">
      <alignment horizontal="center" shrinkToFit="0" wrapText="0"/>
    </xf>
    <xf borderId="0" fillId="0" fontId="18" numFmtId="0" xfId="0" applyAlignment="1" applyFont="1">
      <alignment horizontal="center" shrinkToFit="0" wrapText="0"/>
    </xf>
    <xf borderId="21" fillId="0" fontId="30" numFmtId="0" xfId="0" applyAlignment="1" applyBorder="1" applyFont="1">
      <alignment horizontal="center" readingOrder="0" shrinkToFit="0" wrapText="0"/>
    </xf>
    <xf borderId="22" fillId="0" fontId="9" numFmtId="0" xfId="0" applyBorder="1" applyFont="1"/>
    <xf borderId="0" fillId="0" fontId="30" numFmtId="0" xfId="0" applyAlignment="1" applyFont="1">
      <alignment horizontal="center" readingOrder="0" shrinkToFit="0" wrapText="0"/>
    </xf>
    <xf borderId="23" fillId="0" fontId="9" numFmtId="0" xfId="0" applyBorder="1" applyFont="1"/>
    <xf borderId="0" fillId="0" fontId="29" numFmtId="0" xfId="0" applyAlignment="1" applyFont="1">
      <alignment horizontal="left" readingOrder="0" shrinkToFit="0" wrapText="0"/>
    </xf>
    <xf borderId="24" fillId="0" fontId="18" numFmtId="0" xfId="0" applyAlignment="1" applyBorder="1" applyFont="1">
      <alignment horizontal="left" readingOrder="0" shrinkToFit="0" wrapText="0"/>
    </xf>
    <xf borderId="24" fillId="0" fontId="18" numFmtId="0" xfId="0" applyAlignment="1" applyBorder="1" applyFont="1">
      <alignment horizontal="center" readingOrder="0" shrinkToFit="0" wrapText="0"/>
    </xf>
    <xf borderId="25" fillId="0" fontId="18" numFmtId="0" xfId="0" applyAlignment="1" applyBorder="1" applyFont="1">
      <alignment horizontal="center" readingOrder="0" shrinkToFit="0" wrapText="0"/>
    </xf>
    <xf borderId="0" fillId="0" fontId="29" numFmtId="0" xfId="0" applyAlignment="1" applyFont="1">
      <alignment readingOrder="0" shrinkToFit="0" vertical="bottom" wrapText="0"/>
    </xf>
    <xf borderId="0" fillId="0" fontId="18" numFmtId="0" xfId="0" applyAlignment="1" applyFont="1">
      <alignment readingOrder="0" shrinkToFit="0" vertical="bottom" wrapText="0"/>
    </xf>
    <xf borderId="0" fillId="0" fontId="18" numFmtId="3" xfId="0" applyAlignment="1" applyFont="1" applyNumberFormat="1">
      <alignment horizontal="center" readingOrder="0" shrinkToFit="0" vertical="bottom" wrapText="0"/>
    </xf>
    <xf borderId="23" fillId="0" fontId="18" numFmtId="3" xfId="0" applyAlignment="1" applyBorder="1" applyFont="1" applyNumberFormat="1">
      <alignment horizontal="center" readingOrder="0" shrinkToFit="0" vertical="bottom" wrapText="0"/>
    </xf>
    <xf quotePrefix="1" borderId="0" fillId="0" fontId="7" numFmtId="3" xfId="0" applyAlignment="1" applyFont="1" applyNumberFormat="1">
      <alignment horizontal="center" vertical="bottom"/>
    </xf>
    <xf quotePrefix="1" borderId="23" fillId="0" fontId="7" numFmtId="3" xfId="0" applyAlignment="1" applyBorder="1" applyFont="1" applyNumberFormat="1">
      <alignment horizontal="center" vertical="bottom"/>
    </xf>
    <xf quotePrefix="1" borderId="0" fillId="0" fontId="18" numFmtId="0" xfId="0" applyAlignment="1" applyFont="1">
      <alignment horizontal="center" readingOrder="0" shrinkToFit="0" vertical="bottom" wrapText="0"/>
    </xf>
    <xf quotePrefix="1" borderId="23" fillId="0" fontId="18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27" Type="http://schemas.openxmlformats.org/officeDocument/2006/relationships/worksheet" Target="worksheets/sheet23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ocumenttasks/documenttask1.xml><?xml version="1.0" encoding="utf-8"?>
<Tasks xmlns="http://schemas.microsoft.com/office/tasks/2019/documenttasks"/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7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8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9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0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1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2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3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</xdr:colOff>
      <xdr:row>2</xdr:row>
      <xdr:rowOff>19050</xdr:rowOff>
    </xdr:from>
    <xdr:ext cx="657225" cy="352425"/>
    <xdr:pic>
      <xdr:nvPicPr>
        <xdr:cNvPr id="0" name="image5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</xdr:colOff>
      <xdr:row>2</xdr:row>
      <xdr:rowOff>19050</xdr:rowOff>
    </xdr:from>
    <xdr:ext cx="657225" cy="352425"/>
    <xdr:pic>
      <xdr:nvPicPr>
        <xdr:cNvPr id="0" name="image5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</xdr:colOff>
      <xdr:row>2</xdr:row>
      <xdr:rowOff>19050</xdr:rowOff>
    </xdr:from>
    <xdr:ext cx="657225" cy="352425"/>
    <xdr:pic>
      <xdr:nvPicPr>
        <xdr:cNvPr id="0" name="image5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</xdr:colOff>
      <xdr:row>2</xdr:row>
      <xdr:rowOff>19050</xdr:rowOff>
    </xdr:from>
    <xdr:ext cx="657225" cy="352425"/>
    <xdr:pic>
      <xdr:nvPicPr>
        <xdr:cNvPr id="0" name="image5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</xdr:colOff>
      <xdr:row>2</xdr:row>
      <xdr:rowOff>19050</xdr:rowOff>
    </xdr:from>
    <xdr:ext cx="657225" cy="352425"/>
    <xdr:pic>
      <xdr:nvPicPr>
        <xdr:cNvPr id="0" name="image5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</xdr:colOff>
      <xdr:row>2</xdr:row>
      <xdr:rowOff>19050</xdr:rowOff>
    </xdr:from>
    <xdr:ext cx="657225" cy="352425"/>
    <xdr:pic>
      <xdr:nvPicPr>
        <xdr:cNvPr id="0" name="image5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</xdr:colOff>
      <xdr:row>2</xdr:row>
      <xdr:rowOff>19050</xdr:rowOff>
    </xdr:from>
    <xdr:ext cx="657225" cy="352425"/>
    <xdr:pic>
      <xdr:nvPicPr>
        <xdr:cNvPr id="0" name="image5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</xdr:colOff>
      <xdr:row>2</xdr:row>
      <xdr:rowOff>19050</xdr:rowOff>
    </xdr:from>
    <xdr:ext cx="657225" cy="352425"/>
    <xdr:pic>
      <xdr:nvPicPr>
        <xdr:cNvPr id="0" name="image5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</xdr:colOff>
      <xdr:row>2</xdr:row>
      <xdr:rowOff>19050</xdr:rowOff>
    </xdr:from>
    <xdr:ext cx="657225" cy="352425"/>
    <xdr:pic>
      <xdr:nvPicPr>
        <xdr:cNvPr id="0" name="image5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</xdr:colOff>
      <xdr:row>2</xdr:row>
      <xdr:rowOff>19050</xdr:rowOff>
    </xdr:from>
    <xdr:ext cx="657225" cy="352425"/>
    <xdr:pic>
      <xdr:nvPicPr>
        <xdr:cNvPr id="0" name="image5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</xdr:colOff>
      <xdr:row>2</xdr:row>
      <xdr:rowOff>19050</xdr:rowOff>
    </xdr:from>
    <xdr:ext cx="657225" cy="352425"/>
    <xdr:pic>
      <xdr:nvPicPr>
        <xdr:cNvPr id="0" name="image5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</xdr:colOff>
      <xdr:row>2</xdr:row>
      <xdr:rowOff>19050</xdr:rowOff>
    </xdr:from>
    <xdr:ext cx="657225" cy="352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</xdr:colOff>
      <xdr:row>2</xdr:row>
      <xdr:rowOff>19050</xdr:rowOff>
    </xdr:from>
    <xdr:ext cx="657225" cy="352425"/>
    <xdr:pic>
      <xdr:nvPicPr>
        <xdr:cNvPr id="0" name="image5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</xdr:colOff>
      <xdr:row>2</xdr:row>
      <xdr:rowOff>19050</xdr:rowOff>
    </xdr:from>
    <xdr:ext cx="657225" cy="352425"/>
    <xdr:pic>
      <xdr:nvPicPr>
        <xdr:cNvPr id="0" name="image5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28575</xdr:colOff>
      <xdr:row>2</xdr:row>
      <xdr:rowOff>28575</xdr:rowOff>
    </xdr:from>
    <xdr:ext cx="657225" cy="352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57150</xdr:colOff>
      <xdr:row>1</xdr:row>
      <xdr:rowOff>123825</xdr:rowOff>
    </xdr:from>
    <xdr:ext cx="657225" cy="352425"/>
    <xdr:pic>
      <xdr:nvPicPr>
        <xdr:cNvPr id="0" name="image3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</xdr:colOff>
      <xdr:row>2</xdr:row>
      <xdr:rowOff>19050</xdr:rowOff>
    </xdr:from>
    <xdr:ext cx="657225" cy="352425"/>
    <xdr:pic>
      <xdr:nvPicPr>
        <xdr:cNvPr id="0" name="image5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28575</xdr:colOff>
      <xdr:row>2</xdr:row>
      <xdr:rowOff>19050</xdr:rowOff>
    </xdr:from>
    <xdr:ext cx="657225" cy="352425"/>
    <xdr:pic>
      <xdr:nvPicPr>
        <xdr:cNvPr id="0" name="image4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</xdr:colOff>
      <xdr:row>2</xdr:row>
      <xdr:rowOff>19050</xdr:rowOff>
    </xdr:from>
    <xdr:ext cx="657225" cy="352425"/>
    <xdr:pic>
      <xdr:nvPicPr>
        <xdr:cNvPr id="0" name="image4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19050</xdr:colOff>
      <xdr:row>2</xdr:row>
      <xdr:rowOff>19050</xdr:rowOff>
    </xdr:from>
    <xdr:ext cx="657225" cy="352425"/>
    <xdr:pic>
      <xdr:nvPicPr>
        <xdr:cNvPr id="0" name="image4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</xdr:colOff>
      <xdr:row>2</xdr:row>
      <xdr:rowOff>19050</xdr:rowOff>
    </xdr:from>
    <xdr:ext cx="657225" cy="352425"/>
    <xdr:pic>
      <xdr:nvPicPr>
        <xdr:cNvPr id="0" name="image5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47625</xdr:colOff>
      <xdr:row>2</xdr:row>
      <xdr:rowOff>19050</xdr:rowOff>
    </xdr:from>
    <xdr:ext cx="657225" cy="35242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19050</xdr:colOff>
      <xdr:row>2</xdr:row>
      <xdr:rowOff>19050</xdr:rowOff>
    </xdr:from>
    <xdr:ext cx="666750" cy="36195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Marisa Lima" id="{a42612e5-36ee-40c4-8e78-96b699051101}" providerId="google-sheets"/>
  <x18tc:person displayName="juliane.sakuraba@nubank.com.br" id="{073e92b6-8777-49e7-a3de-2e541412f6a3}" userId="juliane.sakuraba@nubank.com.br" providerId="google-sheets"/>
  <x18tc:person displayName="nicolas.cardeira@nubank.com.br" id="{aa7302fa-0a73-47e2-8688-5b43ec5c46a5}" userId="nicolas.cardeira@nubank.com.br" providerId="google-sheets"/>
  <x18tc:person displayName="Juliane Sakuraba" id="{7d04e2df-1fd1-4251-b276-9612a1d408c3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I6" dT="2026-08-26T13:15:51.00" personId="{a42612e5-36ee-40c4-8e78-96b699051101}" id="{aec7f334-aeb4-4e0f-99d5-e696e2c77667}" done="1">
    <x18tc:text xml:space="preserve">@juliane.sakuraba@nubank.com.br que que tá riscado aqui?</x18tc:text>
    <x18tc:mentions>
      <x18tc:mention mentionpersonId="{073e92b6-8777-49e7-a3de-2e541412f6a3}" mentionId="{942072ef-522f-407d-bb3f-dadccdbe5b20}" startIndex="0" length="31"/>
    </x18tc:mentions>
  </x18tc:threadedComment>
  <x18tc:threadedComment ref="I6" dT="2026-08-26T13:34:08.00" personId="{7d04e2df-1fd1-4251-b276-9612a1d408c3}" id="{c16f27df-c8aa-40a8-b402-5800bf2a0641}" parentId="{aec7f334-aeb4-4e0f-99d5-e696e2c77667}">
    <x18tc:text xml:space="preserve">É o ajuste da Instrução Normativa 726, referente à esse potential issue https://backoffice.ist.nubank.world/projac/#/im/issues/I014113. Deixei riscado para confirmar com o @nicolas.cardeira@nubank.com.br se estamos reportando o valor correto, sem considerar adiantamentos e rendas a apropriar.</x18tc:text>
    <x18tc:mentions>
      <x18tc:mention mentionpersonId="{aa7302fa-0a73-47e2-8688-5b43ec5c46a5}" mentionId="{a440cf48-39f6-42e7-9039-66e11da4ae32}" startIndex="172" length="31"/>
    </x18tc:mentions>
    <x18tc:extLst>
      <ext uri="{F7C98A9C-CBB3-438F-8F68-D28B6AF4A901}">
        <xltc2:checksum/>
        <xltc2:hyperlink startIndex="72" length="62" url="https://backoffice.ist.nubank.world/projac/#/im/issues/I014113"/>
      </ext>
    </x18tc:extLs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8.xml"/><Relationship Id="rId5" Type="http://schemas.openxmlformats.org/officeDocument/2006/relationships/vmlDrawing" Target="../drawings/vmlDrawing1.v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3" width="68.13"/>
    <col customWidth="1" min="4" max="4" width="6.25"/>
  </cols>
  <sheetData>
    <row r="1">
      <c r="A1" s="1"/>
      <c r="B1" s="1"/>
      <c r="C1" s="1"/>
      <c r="D1" s="1"/>
    </row>
    <row r="2" ht="6.75" customHeight="1">
      <c r="A2" s="1"/>
      <c r="B2" s="3"/>
      <c r="C2" s="3"/>
      <c r="D2" s="3"/>
    </row>
    <row r="3">
      <c r="A3" s="1"/>
      <c r="B3" s="3"/>
      <c r="C3" s="3"/>
      <c r="D3" s="3"/>
    </row>
    <row r="4">
      <c r="A4" s="1"/>
      <c r="B4" s="3"/>
      <c r="C4" s="3"/>
      <c r="D4" s="3"/>
    </row>
    <row r="5">
      <c r="A5" s="5"/>
      <c r="B5" s="6"/>
      <c r="C5" s="9" t="s">
        <v>0</v>
      </c>
    </row>
    <row r="6">
      <c r="A6" s="1"/>
      <c r="B6" s="3"/>
    </row>
    <row r="7">
      <c r="A7" s="10"/>
      <c r="B7" s="11"/>
      <c r="C7" s="12" t="s">
        <v>1</v>
      </c>
      <c r="D7" s="13"/>
    </row>
    <row r="8">
      <c r="A8" s="14"/>
      <c r="B8" s="15"/>
      <c r="C8" s="20" t="s">
        <v>5</v>
      </c>
      <c r="D8" s="21"/>
    </row>
    <row r="9">
      <c r="A9" s="14"/>
      <c r="B9" s="15"/>
      <c r="C9" s="23" t="s">
        <v>13</v>
      </c>
      <c r="D9" s="21"/>
    </row>
    <row r="10">
      <c r="A10" s="14"/>
      <c r="B10" s="15"/>
      <c r="C10" s="23" t="s">
        <v>14</v>
      </c>
      <c r="D10" s="21"/>
    </row>
    <row r="11">
      <c r="A11" s="14"/>
      <c r="B11" s="15"/>
      <c r="C11" s="23" t="s">
        <v>15</v>
      </c>
      <c r="D11" s="21"/>
    </row>
    <row r="12">
      <c r="A12" s="14"/>
      <c r="B12" s="15"/>
      <c r="C12" s="23" t="s">
        <v>17</v>
      </c>
      <c r="D12" s="21"/>
    </row>
    <row r="13">
      <c r="A13" s="14"/>
      <c r="B13" s="15"/>
      <c r="C13" s="23" t="s">
        <v>18</v>
      </c>
      <c r="D13" s="21"/>
    </row>
    <row r="14">
      <c r="A14" s="14"/>
      <c r="B14" s="15"/>
      <c r="C14" s="23" t="s">
        <v>19</v>
      </c>
      <c r="D14" s="21"/>
    </row>
    <row r="15">
      <c r="A15" s="14"/>
      <c r="B15" s="15"/>
      <c r="C15" s="23" t="s">
        <v>20</v>
      </c>
      <c r="D15" s="21"/>
    </row>
    <row r="16">
      <c r="A16" s="30"/>
      <c r="B16" s="31"/>
      <c r="C16" s="34" t="s">
        <v>27</v>
      </c>
      <c r="D16" s="36"/>
    </row>
    <row r="17">
      <c r="A17" s="37"/>
      <c r="B17" s="37"/>
      <c r="C17" s="34" t="s">
        <v>32</v>
      </c>
      <c r="D17" s="36"/>
    </row>
    <row r="18">
      <c r="A18" s="30"/>
      <c r="B18" s="30"/>
      <c r="C18" s="34" t="s">
        <v>34</v>
      </c>
      <c r="D18" s="36"/>
    </row>
    <row r="19">
      <c r="A19" s="30"/>
      <c r="B19" s="30"/>
      <c r="C19" s="34" t="s">
        <v>37</v>
      </c>
      <c r="D19" s="45"/>
    </row>
    <row r="20">
      <c r="A20" s="30"/>
      <c r="B20" s="30"/>
      <c r="C20" s="34" t="s">
        <v>41</v>
      </c>
      <c r="D20" s="45"/>
    </row>
    <row r="21">
      <c r="A21" s="30"/>
      <c r="B21" s="30"/>
      <c r="C21" s="34" t="s">
        <v>46</v>
      </c>
      <c r="D21" s="45"/>
    </row>
    <row r="22">
      <c r="A22" s="30"/>
      <c r="B22" s="30"/>
      <c r="C22" s="34" t="s">
        <v>49</v>
      </c>
      <c r="D22" s="45"/>
    </row>
    <row r="23">
      <c r="A23" s="30"/>
      <c r="B23" s="30"/>
      <c r="C23" s="34" t="s">
        <v>52</v>
      </c>
      <c r="D23" s="45"/>
    </row>
    <row r="24">
      <c r="A24" s="30"/>
      <c r="B24" s="30"/>
      <c r="C24" s="34" t="s">
        <v>55</v>
      </c>
      <c r="D24" s="45"/>
    </row>
    <row r="25">
      <c r="A25" s="30"/>
      <c r="B25" s="30"/>
      <c r="C25" s="34" t="s">
        <v>57</v>
      </c>
      <c r="D25" s="45"/>
    </row>
    <row r="26">
      <c r="A26" s="30"/>
      <c r="B26" s="30"/>
      <c r="C26" s="34" t="s">
        <v>62</v>
      </c>
      <c r="D26" s="45"/>
    </row>
    <row r="27">
      <c r="A27" s="30"/>
      <c r="B27" s="30"/>
      <c r="C27" s="34" t="s">
        <v>69</v>
      </c>
      <c r="D27" s="45"/>
    </row>
    <row r="28">
      <c r="A28" s="30"/>
      <c r="B28" s="30"/>
      <c r="C28" s="34" t="s">
        <v>80</v>
      </c>
      <c r="D28" s="45"/>
    </row>
    <row r="29">
      <c r="A29" s="30"/>
      <c r="B29" s="30"/>
      <c r="C29" s="34" t="s">
        <v>87</v>
      </c>
      <c r="D29" s="45"/>
    </row>
  </sheetData>
  <mergeCells count="1">
    <mergeCell ref="C5:D6"/>
  </mergeCells>
  <hyperlinks>
    <hyperlink display="KM1 - Informações quantitativas sobre os requerimentos prudenciais" location="'KM1'!A1" ref="C8"/>
    <hyperlink display="OV1 - Visão geral dos ativos ponderados pelo risco (RWA)" location="'OV1'!A1" ref="C9"/>
    <hyperlink display="CCA - Principais características dos instrumentos do Patrimônio de Referência (PR)" location="CCA!A1" ref="C10"/>
    <hyperlink display="CC1 - Composição do Patrimônio de Referência (PR)" location="'CC1'!A1" ref="C11"/>
    <hyperlink display="CC2 - Conciliação do Patrimônio de Referência (PR) com o balanço patrimonial" location="'CC2'!A1" ref="C12"/>
    <hyperlink display="CCyB1 - Distribuição geográfica das exposições ao risco de crédito consideradas no cálculo do ACPContracíclico" location="CCyB1!A1" ref="C13"/>
    <hyperlink display="CR1 - Qualidade creditícia das exposições" location="'CR1'!A1" ref="C14"/>
    <hyperlink display="CR2 - Mudanças no estoque de operações classificadas como ativos problemáticos" location="'CR2'!A1" ref="C15"/>
    <hyperlink display="CR3 - Visão geral das técnicas de mitigação do risco de crédito" location="'CR3'!A1" ref="C16"/>
    <hyperlink display="CR4 - Abordagem padronizada – exposições e efeitos da mitigação do risco de crédito" location="'CR4'!A1" ref="C17"/>
    <hyperlink display="CR5 - Abordagem padronizada - segregação de exposições por contraparte e por fator de ponderação de risco (FPR)" location="'CR5'!A1" ref="C18"/>
    <hyperlink display="CCR1 - Análise das exposições ao risco de crédito de contraparte (CCR) por abordagem utilizada" location="'CCR1'!A1" ref="C19"/>
    <hyperlink display="CCR3 - Abordagem padronizada – segregação das exposições ao CCR por contraparte e por fator de ponderação de risco" location="'CCR3'!A1" ref="C20"/>
    <hyperlink display="CCR5 - Colaterais financeiros associados a exposições ao risco de crédito de contraparte" location="'CCR5'!A1" ref="C21"/>
    <hyperlink display="CCR6 - Informações sobre o risco de crédito de contraparte associado a derivativos de crédito" location="'CCR6'!A1" ref="C22"/>
    <hyperlink display="CCR8 - Informações sobre o risco de crédito de contraparte associado a exposições a contrapartes centrais" location="'CCR8'!A1" ref="C23"/>
    <hyperlink display="SEC1 - Exposições de securitização classificadas na carteira bancária" location="'SEC1'!A1" ref="C24"/>
    <hyperlink display="SEC2 - Exposições de securitização classificadas na carteira de negociação" location="'SEC2'!A1" ref="C25"/>
    <hyperlink display="SEC3 - Exposições de securitização da carteira bancária e requerimentos de capital - instituição como originadora ou patrocinadora" location="'SEC3'!A1" ref="C26"/>
    <hyperlink display="SEC4 - Exposições de securitização da carteira bancária e requerimentos de capital - instituição como investidora" location="'SEC4'!A1" ref="C27"/>
    <hyperlink display="MR1 - Abordagem padronizada - fatores de risco associados ao risco de mercado" location="'MR1'!A1" ref="C28"/>
    <hyperlink display="Art. 15 - OPD" location="OPD!A1" ref="C29"/>
  </hyperlin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3" width="2.75"/>
    <col customWidth="1" min="4" max="4" width="74.0"/>
    <col customWidth="1" min="5" max="5" width="14.0"/>
    <col customWidth="1" min="6" max="6" width="15.38"/>
    <col customWidth="1" min="7" max="9" width="15.75"/>
  </cols>
  <sheetData>
    <row r="1">
      <c r="A1" s="1"/>
      <c r="B1" s="1"/>
      <c r="C1" s="1"/>
      <c r="D1" s="1"/>
      <c r="E1" s="2"/>
      <c r="F1" s="4"/>
      <c r="G1" s="4"/>
      <c r="H1" s="4"/>
      <c r="I1" s="4"/>
    </row>
    <row r="2" ht="6.75" customHeight="1">
      <c r="A2" s="1"/>
      <c r="B2" s="3"/>
      <c r="C2" s="3"/>
      <c r="D2" s="3"/>
      <c r="E2" s="7"/>
      <c r="F2" s="8"/>
      <c r="G2" s="8"/>
      <c r="H2" s="8"/>
      <c r="I2" s="8"/>
    </row>
    <row r="3">
      <c r="A3" s="1"/>
      <c r="B3" s="3"/>
      <c r="C3" s="3"/>
      <c r="D3" s="3"/>
      <c r="E3" s="7"/>
      <c r="F3" s="8"/>
      <c r="G3" s="8"/>
      <c r="H3" s="8"/>
      <c r="I3" s="64"/>
    </row>
    <row r="4">
      <c r="A4" s="1"/>
      <c r="B4" s="3"/>
      <c r="C4" s="3"/>
      <c r="D4" s="3"/>
      <c r="E4" s="7"/>
      <c r="F4" s="8"/>
      <c r="G4" s="8"/>
      <c r="H4" s="8"/>
      <c r="I4" s="64">
        <v>46203.0</v>
      </c>
    </row>
    <row r="5">
      <c r="A5" s="5"/>
      <c r="B5" s="6"/>
      <c r="C5" s="16" t="s">
        <v>464</v>
      </c>
      <c r="E5" s="7" t="s">
        <v>3</v>
      </c>
      <c r="F5" s="8" t="s">
        <v>4</v>
      </c>
      <c r="G5" s="8" t="s">
        <v>6</v>
      </c>
      <c r="H5" s="27" t="s">
        <v>10</v>
      </c>
      <c r="I5" s="27" t="s">
        <v>11</v>
      </c>
    </row>
    <row r="6" ht="9.0" customHeight="1">
      <c r="A6" s="1"/>
      <c r="B6" s="3"/>
      <c r="E6" s="66"/>
      <c r="F6" s="7"/>
      <c r="G6" s="7"/>
      <c r="H6" s="7"/>
      <c r="I6" s="7"/>
    </row>
    <row r="7">
      <c r="A7" s="10"/>
      <c r="B7" s="11"/>
      <c r="C7" s="12" t="s">
        <v>12</v>
      </c>
      <c r="D7" s="13"/>
      <c r="E7" s="157" t="s">
        <v>467</v>
      </c>
      <c r="F7" s="158" t="s">
        <v>468</v>
      </c>
      <c r="G7" s="158" t="s">
        <v>469</v>
      </c>
      <c r="H7" s="158" t="s">
        <v>471</v>
      </c>
      <c r="I7" s="159" t="s">
        <v>472</v>
      </c>
    </row>
    <row r="8">
      <c r="A8" s="14"/>
      <c r="B8" s="15"/>
      <c r="C8" s="32" t="s">
        <v>26</v>
      </c>
      <c r="D8" s="33" t="s">
        <v>473</v>
      </c>
      <c r="E8" s="21">
        <v>1.37572410165E11</v>
      </c>
      <c r="F8" s="21">
        <v>1.4782511192E10</v>
      </c>
      <c r="G8" s="21" t="s">
        <v>111</v>
      </c>
      <c r="H8" s="21">
        <v>1.4763085435E10</v>
      </c>
      <c r="I8" s="21" t="s">
        <v>111</v>
      </c>
    </row>
    <row r="9">
      <c r="A9" s="14"/>
      <c r="B9" s="15"/>
      <c r="C9" s="32" t="s">
        <v>35</v>
      </c>
      <c r="D9" s="160" t="s">
        <v>475</v>
      </c>
      <c r="E9" s="21">
        <v>6.5437153165E10</v>
      </c>
      <c r="F9" s="21">
        <v>1.6716277325E10</v>
      </c>
      <c r="G9" s="21" t="s">
        <v>111</v>
      </c>
      <c r="H9" s="21">
        <v>1.6716277325E10</v>
      </c>
      <c r="I9" s="21" t="s">
        <v>111</v>
      </c>
    </row>
    <row r="10">
      <c r="A10" s="14"/>
      <c r="B10" s="15"/>
      <c r="C10" s="32" t="s">
        <v>107</v>
      </c>
      <c r="D10" s="160" t="s">
        <v>476</v>
      </c>
      <c r="E10" s="21">
        <v>1.4370836909E10</v>
      </c>
      <c r="F10" s="21" t="s">
        <v>111</v>
      </c>
      <c r="G10" s="21" t="s">
        <v>111</v>
      </c>
      <c r="H10" s="21" t="s">
        <v>111</v>
      </c>
      <c r="I10" s="21" t="s">
        <v>111</v>
      </c>
    </row>
    <row r="11">
      <c r="A11" s="14"/>
      <c r="B11" s="15"/>
      <c r="C11" s="32" t="s">
        <v>477</v>
      </c>
      <c r="D11" s="160" t="s">
        <v>478</v>
      </c>
      <c r="E11" s="21">
        <v>1.20558764938E11</v>
      </c>
      <c r="F11" s="21" t="s">
        <v>111</v>
      </c>
      <c r="G11" s="21" t="s">
        <v>111</v>
      </c>
      <c r="H11" s="21" t="s">
        <v>111</v>
      </c>
      <c r="I11" s="21" t="s">
        <v>111</v>
      </c>
    </row>
    <row r="12">
      <c r="A12" s="14"/>
      <c r="B12" s="15"/>
      <c r="C12" s="162" t="s">
        <v>39</v>
      </c>
      <c r="D12" s="163" t="s">
        <v>427</v>
      </c>
      <c r="E12" s="164">
        <v>3.37939165177E11</v>
      </c>
      <c r="F12" s="164">
        <v>3.1498788517E10</v>
      </c>
      <c r="G12" s="164" t="s">
        <v>111</v>
      </c>
      <c r="H12" s="164">
        <v>3.147936276E10</v>
      </c>
      <c r="I12" s="164" t="s">
        <v>111</v>
      </c>
    </row>
    <row r="13">
      <c r="A13" s="14"/>
      <c r="B13" s="15"/>
      <c r="C13" s="32" t="s">
        <v>102</v>
      </c>
      <c r="D13" s="40" t="s">
        <v>479</v>
      </c>
      <c r="E13" s="21">
        <v>2.849646639E9</v>
      </c>
      <c r="F13" s="21">
        <v>1.9425757E7</v>
      </c>
      <c r="G13" s="21" t="s">
        <v>111</v>
      </c>
      <c r="H13" s="21" t="s">
        <v>111</v>
      </c>
      <c r="I13" s="21" t="s">
        <v>111</v>
      </c>
    </row>
    <row r="14">
      <c r="A14" s="14"/>
      <c r="B14" s="15"/>
      <c r="C14" s="32"/>
      <c r="D14" s="166"/>
      <c r="E14" s="167"/>
      <c r="F14" s="167"/>
      <c r="G14" s="167"/>
      <c r="H14" s="167"/>
      <c r="I14" s="167"/>
    </row>
    <row r="15">
      <c r="A15" s="30"/>
      <c r="B15" s="30"/>
      <c r="C15" s="30"/>
      <c r="D15" s="30"/>
      <c r="E15" s="45"/>
      <c r="F15" s="59"/>
      <c r="G15" s="30"/>
      <c r="H15" s="30"/>
      <c r="I15" s="30"/>
    </row>
    <row r="16">
      <c r="A16" s="30"/>
      <c r="B16" s="61"/>
      <c r="C16" s="61" t="s">
        <v>125</v>
      </c>
      <c r="D16" s="30"/>
    </row>
    <row r="17">
      <c r="A17" s="30"/>
      <c r="B17" s="31"/>
      <c r="C17" s="63"/>
      <c r="D17" s="106"/>
      <c r="E17" s="106"/>
      <c r="F17" s="106"/>
      <c r="G17" s="65"/>
      <c r="H17" s="143"/>
      <c r="I17" s="143"/>
    </row>
    <row r="18">
      <c r="A18" s="37"/>
      <c r="B18" s="37"/>
      <c r="G18" s="37"/>
      <c r="H18" s="37"/>
      <c r="I18" s="37"/>
    </row>
    <row r="19">
      <c r="A19" s="30"/>
      <c r="B19" s="30"/>
      <c r="G19" s="30"/>
      <c r="H19" s="30"/>
      <c r="I19" s="30"/>
    </row>
    <row r="20">
      <c r="A20" s="30"/>
      <c r="B20" s="30"/>
      <c r="C20" s="30"/>
      <c r="D20" s="30"/>
      <c r="E20" s="45"/>
      <c r="F20" s="59"/>
      <c r="G20" s="30"/>
      <c r="H20" s="30"/>
      <c r="I20" s="30"/>
    </row>
  </sheetData>
  <mergeCells count="2">
    <mergeCell ref="C5:D6"/>
    <mergeCell ref="C17:F19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3" width="4.88"/>
    <col customWidth="1" min="4" max="4" width="74.0"/>
    <col customWidth="1" min="5" max="5" width="14.0"/>
    <col customWidth="1" min="6" max="6" width="15.38"/>
    <col customWidth="1" min="7" max="10" width="15.75"/>
  </cols>
  <sheetData>
    <row r="1">
      <c r="A1" s="1"/>
      <c r="B1" s="1"/>
      <c r="C1" s="1"/>
      <c r="D1" s="1"/>
      <c r="E1" s="2"/>
      <c r="F1" s="4"/>
      <c r="G1" s="4"/>
      <c r="H1" s="4"/>
      <c r="I1" s="4"/>
      <c r="J1" s="4"/>
    </row>
    <row r="2" ht="6.75" customHeight="1">
      <c r="A2" s="1"/>
      <c r="B2" s="3"/>
      <c r="C2" s="3"/>
      <c r="D2" s="3"/>
      <c r="E2" s="7"/>
      <c r="F2" s="8"/>
      <c r="G2" s="8"/>
      <c r="H2" s="8"/>
      <c r="I2" s="8"/>
      <c r="J2" s="8"/>
    </row>
    <row r="3">
      <c r="A3" s="1"/>
      <c r="B3" s="3"/>
      <c r="C3" s="3"/>
      <c r="D3" s="3"/>
      <c r="E3" s="7"/>
      <c r="F3" s="8"/>
      <c r="G3" s="8"/>
      <c r="H3" s="8"/>
      <c r="I3" s="8"/>
      <c r="J3" s="8"/>
    </row>
    <row r="4">
      <c r="A4" s="1"/>
      <c r="B4" s="3"/>
      <c r="C4" s="3"/>
      <c r="D4" s="3"/>
      <c r="E4" s="7"/>
      <c r="F4" s="8"/>
      <c r="G4" s="8"/>
      <c r="H4" s="64"/>
      <c r="I4" s="64"/>
      <c r="J4" s="64">
        <v>46203.0</v>
      </c>
    </row>
    <row r="5">
      <c r="A5" s="5"/>
      <c r="B5" s="6"/>
      <c r="C5" s="16" t="s">
        <v>480</v>
      </c>
      <c r="D5" s="16"/>
      <c r="E5" s="7" t="s">
        <v>3</v>
      </c>
      <c r="F5" s="8" t="s">
        <v>4</v>
      </c>
      <c r="G5" s="8" t="s">
        <v>6</v>
      </c>
      <c r="H5" s="27" t="s">
        <v>10</v>
      </c>
      <c r="I5" s="27" t="s">
        <v>11</v>
      </c>
      <c r="J5" s="27" t="s">
        <v>21</v>
      </c>
    </row>
    <row r="6">
      <c r="A6" s="1"/>
      <c r="B6" s="3"/>
      <c r="C6" s="12" t="s">
        <v>12</v>
      </c>
      <c r="D6" s="16"/>
      <c r="E6" s="175" t="s">
        <v>481</v>
      </c>
      <c r="F6" s="18"/>
      <c r="G6" s="176" t="s">
        <v>482</v>
      </c>
      <c r="H6" s="18"/>
      <c r="I6" s="177" t="s">
        <v>483</v>
      </c>
      <c r="J6" s="178"/>
    </row>
    <row r="7">
      <c r="A7" s="10"/>
      <c r="B7" s="11"/>
      <c r="C7" s="12" t="s">
        <v>484</v>
      </c>
      <c r="D7" s="13"/>
      <c r="E7" s="179" t="s">
        <v>485</v>
      </c>
      <c r="F7" s="129" t="s">
        <v>487</v>
      </c>
      <c r="G7" s="129" t="s">
        <v>485</v>
      </c>
      <c r="H7" s="129" t="s">
        <v>487</v>
      </c>
      <c r="I7" s="129" t="s">
        <v>7</v>
      </c>
      <c r="J7" s="180" t="s">
        <v>489</v>
      </c>
    </row>
    <row r="8">
      <c r="A8" s="14"/>
      <c r="B8" s="15"/>
      <c r="C8" s="181" t="s">
        <v>26</v>
      </c>
      <c r="D8" s="33" t="s">
        <v>490</v>
      </c>
      <c r="E8" s="21">
        <v>1.86601416991E11</v>
      </c>
      <c r="F8" s="21" t="s">
        <v>111</v>
      </c>
      <c r="G8" s="21">
        <v>1.86601416991E11</v>
      </c>
      <c r="H8" s="21" t="s">
        <v>111</v>
      </c>
      <c r="I8" s="21">
        <v>2.2088941314E10</v>
      </c>
      <c r="J8" s="183">
        <v>0.12</v>
      </c>
    </row>
    <row r="9">
      <c r="A9" s="14"/>
      <c r="B9" s="15"/>
      <c r="C9" s="181" t="s">
        <v>35</v>
      </c>
      <c r="D9" s="160" t="s">
        <v>496</v>
      </c>
      <c r="E9" s="21" t="s">
        <v>111</v>
      </c>
      <c r="F9" s="21" t="s">
        <v>111</v>
      </c>
      <c r="G9" s="21" t="s">
        <v>111</v>
      </c>
      <c r="H9" s="21" t="s">
        <v>111</v>
      </c>
      <c r="I9" s="21" t="s">
        <v>111</v>
      </c>
      <c r="J9" s="21" t="s">
        <v>111</v>
      </c>
    </row>
    <row r="10">
      <c r="A10" s="14"/>
      <c r="B10" s="15"/>
      <c r="C10" s="181" t="s">
        <v>39</v>
      </c>
      <c r="D10" s="160" t="s">
        <v>498</v>
      </c>
      <c r="E10" s="21" t="s">
        <v>111</v>
      </c>
      <c r="F10" s="21" t="s">
        <v>111</v>
      </c>
      <c r="G10" s="21" t="s">
        <v>111</v>
      </c>
      <c r="H10" s="21" t="s">
        <v>111</v>
      </c>
      <c r="I10" s="21" t="s">
        <v>111</v>
      </c>
      <c r="J10" s="21" t="s">
        <v>111</v>
      </c>
    </row>
    <row r="11">
      <c r="A11" s="14"/>
      <c r="B11" s="15"/>
      <c r="C11" s="181" t="s">
        <v>102</v>
      </c>
      <c r="D11" s="160" t="s">
        <v>501</v>
      </c>
      <c r="E11" s="21">
        <v>6.155570848E9</v>
      </c>
      <c r="F11" s="21">
        <v>2.695224117E9</v>
      </c>
      <c r="G11" s="21">
        <v>6.155570848E9</v>
      </c>
      <c r="H11" s="21">
        <v>1.078089647E9</v>
      </c>
      <c r="I11" s="21">
        <v>2.290865007E9</v>
      </c>
      <c r="J11" s="183">
        <v>0.32</v>
      </c>
    </row>
    <row r="12">
      <c r="A12" s="14"/>
      <c r="B12" s="15"/>
      <c r="C12" s="181" t="s">
        <v>43</v>
      </c>
      <c r="D12" s="160" t="s">
        <v>504</v>
      </c>
      <c r="E12" s="21" t="s">
        <v>111</v>
      </c>
      <c r="F12" s="21" t="s">
        <v>111</v>
      </c>
      <c r="G12" s="21" t="s">
        <v>111</v>
      </c>
      <c r="H12" s="21" t="s">
        <v>111</v>
      </c>
      <c r="I12" s="21" t="s">
        <v>111</v>
      </c>
      <c r="J12" s="21" t="s">
        <v>111</v>
      </c>
    </row>
    <row r="13">
      <c r="A13" s="14"/>
      <c r="B13" s="15"/>
      <c r="C13" s="181" t="s">
        <v>45</v>
      </c>
      <c r="D13" s="160" t="s">
        <v>506</v>
      </c>
      <c r="E13" s="21">
        <v>5.37815933E8</v>
      </c>
      <c r="F13" s="21" t="s">
        <v>111</v>
      </c>
      <c r="G13" s="21">
        <v>5.37815933E8</v>
      </c>
      <c r="H13" s="21" t="s">
        <v>111</v>
      </c>
      <c r="I13" s="21">
        <v>3.57456162E8</v>
      </c>
      <c r="J13" s="183">
        <v>0.66</v>
      </c>
    </row>
    <row r="14">
      <c r="A14" s="14"/>
      <c r="B14" s="15"/>
      <c r="C14" s="181" t="s">
        <v>507</v>
      </c>
      <c r="D14" s="193" t="s">
        <v>508</v>
      </c>
      <c r="E14" s="21" t="s">
        <v>111</v>
      </c>
      <c r="F14" s="21" t="s">
        <v>111</v>
      </c>
      <c r="G14" s="21" t="s">
        <v>111</v>
      </c>
      <c r="H14" s="21" t="s">
        <v>111</v>
      </c>
      <c r="I14" s="21" t="s">
        <v>111</v>
      </c>
      <c r="J14" s="21" t="s">
        <v>111</v>
      </c>
    </row>
    <row r="15">
      <c r="A15" s="14"/>
      <c r="B15" s="15"/>
      <c r="C15" s="181" t="s">
        <v>509</v>
      </c>
      <c r="D15" s="193" t="s">
        <v>510</v>
      </c>
      <c r="E15" s="21">
        <v>5.37815933E8</v>
      </c>
      <c r="F15" s="21" t="s">
        <v>111</v>
      </c>
      <c r="G15" s="21">
        <v>5.37815933E8</v>
      </c>
      <c r="H15" s="21" t="s">
        <v>111</v>
      </c>
      <c r="I15" s="21">
        <v>3.57456162E8</v>
      </c>
      <c r="J15" s="183">
        <v>0.66</v>
      </c>
    </row>
    <row r="16">
      <c r="A16" s="14"/>
      <c r="B16" s="15"/>
      <c r="C16" s="181" t="s">
        <v>50</v>
      </c>
      <c r="D16" s="160" t="s">
        <v>511</v>
      </c>
      <c r="E16" s="21">
        <v>1.419104259E9</v>
      </c>
      <c r="F16" s="21" t="s">
        <v>111</v>
      </c>
      <c r="G16" s="21">
        <v>1.419104259E9</v>
      </c>
      <c r="H16" s="21" t="s">
        <v>111</v>
      </c>
      <c r="I16" s="21">
        <v>2.696298092E9</v>
      </c>
      <c r="J16" s="183">
        <v>1.9</v>
      </c>
    </row>
    <row r="17">
      <c r="A17" s="14"/>
      <c r="B17" s="15"/>
      <c r="C17" s="181" t="s">
        <v>133</v>
      </c>
      <c r="D17" s="160" t="s">
        <v>512</v>
      </c>
      <c r="E17" s="21">
        <v>1.49917861014E11</v>
      </c>
      <c r="F17" s="21">
        <v>1.54545970619E11</v>
      </c>
      <c r="G17" s="21">
        <v>1.49917861014E11</v>
      </c>
      <c r="H17" s="21">
        <v>1.222255991E10</v>
      </c>
      <c r="I17" s="21">
        <v>1.03994802888E11</v>
      </c>
      <c r="J17" s="183">
        <v>0.64</v>
      </c>
    </row>
    <row r="18">
      <c r="A18" s="14"/>
      <c r="B18" s="15"/>
      <c r="C18" s="181" t="s">
        <v>56</v>
      </c>
      <c r="D18" s="160" t="s">
        <v>513</v>
      </c>
      <c r="E18" s="21" t="s">
        <v>111</v>
      </c>
      <c r="F18" s="21" t="s">
        <v>111</v>
      </c>
      <c r="G18" s="21" t="s">
        <v>111</v>
      </c>
      <c r="H18" s="21" t="s">
        <v>111</v>
      </c>
      <c r="I18" s="21" t="s">
        <v>111</v>
      </c>
      <c r="J18" s="21" t="s">
        <v>111</v>
      </c>
    </row>
    <row r="19">
      <c r="A19" s="14"/>
      <c r="B19" s="15"/>
      <c r="C19" s="181" t="s">
        <v>514</v>
      </c>
      <c r="D19" s="198" t="s">
        <v>515</v>
      </c>
      <c r="E19" s="21" t="s">
        <v>111</v>
      </c>
      <c r="F19" s="21" t="s">
        <v>111</v>
      </c>
      <c r="G19" s="21" t="s">
        <v>111</v>
      </c>
      <c r="H19" s="21" t="s">
        <v>111</v>
      </c>
      <c r="I19" s="21" t="s">
        <v>111</v>
      </c>
      <c r="J19" s="21" t="s">
        <v>111</v>
      </c>
    </row>
    <row r="20">
      <c r="A20" s="14"/>
      <c r="B20" s="15"/>
      <c r="C20" s="181" t="s">
        <v>516</v>
      </c>
      <c r="D20" s="198" t="s">
        <v>517</v>
      </c>
      <c r="E20" s="21" t="s">
        <v>111</v>
      </c>
      <c r="F20" s="21" t="s">
        <v>111</v>
      </c>
      <c r="G20" s="21" t="s">
        <v>111</v>
      </c>
      <c r="H20" s="21" t="s">
        <v>111</v>
      </c>
      <c r="I20" s="21" t="s">
        <v>111</v>
      </c>
      <c r="J20" s="21" t="s">
        <v>111</v>
      </c>
    </row>
    <row r="21">
      <c r="A21" s="14"/>
      <c r="B21" s="15"/>
      <c r="C21" s="181" t="s">
        <v>518</v>
      </c>
      <c r="D21" s="198" t="s">
        <v>519</v>
      </c>
      <c r="E21" s="21" t="s">
        <v>111</v>
      </c>
      <c r="F21" s="21" t="s">
        <v>111</v>
      </c>
      <c r="G21" s="21" t="s">
        <v>111</v>
      </c>
      <c r="H21" s="21" t="s">
        <v>111</v>
      </c>
      <c r="I21" s="21" t="s">
        <v>111</v>
      </c>
      <c r="J21" s="21" t="s">
        <v>111</v>
      </c>
    </row>
    <row r="22">
      <c r="A22" s="14"/>
      <c r="B22" s="15"/>
      <c r="C22" s="181" t="s">
        <v>520</v>
      </c>
      <c r="D22" s="198" t="s">
        <v>521</v>
      </c>
      <c r="E22" s="21" t="s">
        <v>111</v>
      </c>
      <c r="F22" s="21" t="s">
        <v>111</v>
      </c>
      <c r="G22" s="21" t="s">
        <v>111</v>
      </c>
      <c r="H22" s="21" t="s">
        <v>111</v>
      </c>
      <c r="I22" s="21" t="s">
        <v>111</v>
      </c>
      <c r="J22" s="21" t="s">
        <v>111</v>
      </c>
    </row>
    <row r="23">
      <c r="A23" s="14"/>
      <c r="B23" s="15"/>
      <c r="C23" s="181" t="s">
        <v>522</v>
      </c>
      <c r="D23" s="193" t="s">
        <v>523</v>
      </c>
      <c r="E23" s="21" t="s">
        <v>111</v>
      </c>
      <c r="F23" s="21" t="s">
        <v>111</v>
      </c>
      <c r="G23" s="21" t="s">
        <v>111</v>
      </c>
      <c r="H23" s="21" t="s">
        <v>111</v>
      </c>
      <c r="I23" s="21" t="s">
        <v>111</v>
      </c>
      <c r="J23" s="21" t="s">
        <v>111</v>
      </c>
    </row>
    <row r="24">
      <c r="A24" s="14"/>
      <c r="B24" s="15"/>
      <c r="C24" s="181" t="s">
        <v>145</v>
      </c>
      <c r="D24" s="160" t="s">
        <v>524</v>
      </c>
      <c r="E24" s="21">
        <v>2.869072396E9</v>
      </c>
      <c r="F24" s="21" t="s">
        <v>111</v>
      </c>
      <c r="G24" s="21">
        <v>2.869072396E9</v>
      </c>
      <c r="H24" s="21" t="s">
        <v>111</v>
      </c>
      <c r="I24" s="21">
        <v>1.807877522E9</v>
      </c>
      <c r="J24" s="183">
        <v>0.63</v>
      </c>
    </row>
    <row r="25">
      <c r="A25" s="14"/>
      <c r="B25" s="15"/>
      <c r="C25" s="181" t="s">
        <v>157</v>
      </c>
      <c r="D25" s="160" t="s">
        <v>525</v>
      </c>
      <c r="E25" s="21">
        <v>7.566275343E9</v>
      </c>
      <c r="F25" s="21">
        <v>1.070187353E9</v>
      </c>
      <c r="G25" s="21">
        <v>7.566275343E9</v>
      </c>
      <c r="H25" s="203">
        <v>1.070187353E9</v>
      </c>
      <c r="I25" s="203">
        <v>4.986181603E9</v>
      </c>
      <c r="J25" s="204">
        <v>0.58</v>
      </c>
    </row>
    <row r="26">
      <c r="A26" s="14"/>
      <c r="B26" s="15"/>
      <c r="C26" s="205" t="s">
        <v>60</v>
      </c>
      <c r="D26" s="56" t="s">
        <v>427</v>
      </c>
      <c r="E26" s="207">
        <v>3.55067116785E11</v>
      </c>
      <c r="F26" s="207">
        <v>1.58311382088E11</v>
      </c>
      <c r="G26" s="207">
        <v>3.55067116785E11</v>
      </c>
      <c r="H26" s="167">
        <v>1.4370836909E10</v>
      </c>
      <c r="I26" s="167">
        <v>1.38222422589E11</v>
      </c>
      <c r="J26" s="209">
        <v>0.37</v>
      </c>
    </row>
    <row r="27">
      <c r="A27" s="30"/>
      <c r="B27" s="30"/>
      <c r="C27" s="30"/>
      <c r="D27" s="30"/>
      <c r="E27" s="45"/>
      <c r="F27" s="59"/>
      <c r="G27" s="30"/>
      <c r="H27" s="30"/>
      <c r="I27" s="30"/>
      <c r="J27" s="30"/>
    </row>
    <row r="28">
      <c r="A28" s="30"/>
      <c r="B28" s="61"/>
      <c r="C28" s="61" t="s">
        <v>125</v>
      </c>
      <c r="D28" s="30"/>
    </row>
    <row r="29">
      <c r="A29" s="30"/>
      <c r="B29" s="31"/>
      <c r="C29" s="63"/>
      <c r="D29" s="106"/>
      <c r="E29" s="106"/>
      <c r="F29" s="106"/>
      <c r="G29" s="65"/>
      <c r="H29" s="143"/>
      <c r="I29" s="143"/>
      <c r="J29" s="143"/>
    </row>
    <row r="30">
      <c r="A30" s="37"/>
      <c r="B30" s="37"/>
      <c r="G30" s="37"/>
      <c r="H30" s="37"/>
      <c r="I30" s="37"/>
      <c r="J30" s="37"/>
    </row>
    <row r="31">
      <c r="A31" s="30"/>
      <c r="B31" s="30"/>
      <c r="G31" s="30"/>
      <c r="H31" s="30"/>
      <c r="I31" s="30"/>
      <c r="J31" s="30"/>
    </row>
    <row r="32">
      <c r="A32" s="30"/>
      <c r="B32" s="30"/>
      <c r="C32" s="30"/>
      <c r="D32" s="30"/>
      <c r="E32" s="45"/>
      <c r="F32" s="59"/>
      <c r="G32" s="30"/>
      <c r="H32" s="30"/>
      <c r="I32" s="30"/>
      <c r="J32" s="30"/>
    </row>
  </sheetData>
  <mergeCells count="4">
    <mergeCell ref="E6:F6"/>
    <mergeCell ref="G6:H6"/>
    <mergeCell ref="I6:J6"/>
    <mergeCell ref="C29:F31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3" width="4.38"/>
    <col customWidth="1" min="4" max="4" width="1.88"/>
    <col customWidth="1" min="5" max="5" width="1.75"/>
    <col customWidth="1" min="6" max="6" width="41.13"/>
    <col customWidth="1" min="7" max="7" width="14.63"/>
    <col customWidth="1" min="8" max="9" width="12.63"/>
    <col customWidth="1" min="10" max="10" width="16.0"/>
    <col customWidth="1" min="11" max="27" width="12.63"/>
  </cols>
  <sheetData>
    <row r="1">
      <c r="A1" s="1"/>
      <c r="B1" s="1"/>
      <c r="C1" s="1"/>
      <c r="D1" s="1"/>
      <c r="E1" s="1"/>
      <c r="F1" s="1"/>
      <c r="G1" s="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6.75" customHeight="1">
      <c r="A2" s="1"/>
      <c r="B2" s="3"/>
      <c r="C2" s="3"/>
      <c r="D2" s="3"/>
      <c r="E2" s="3"/>
      <c r="F2" s="3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1"/>
      <c r="B3" s="3"/>
      <c r="C3" s="3"/>
      <c r="D3" s="3"/>
      <c r="E3" s="3"/>
      <c r="F3" s="3"/>
      <c r="G3" s="7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1"/>
      <c r="B4" s="3"/>
      <c r="C4" s="3"/>
      <c r="D4" s="3"/>
      <c r="E4" s="3"/>
      <c r="F4" s="3"/>
      <c r="G4" s="7"/>
      <c r="H4" s="8"/>
      <c r="I4" s="8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>
        <v>46203.0</v>
      </c>
    </row>
    <row r="5">
      <c r="A5" s="5"/>
      <c r="B5" s="6"/>
      <c r="C5" s="118" t="s">
        <v>486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>
      <c r="A6" s="1"/>
      <c r="B6" s="3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</row>
    <row r="7">
      <c r="A7" s="10"/>
      <c r="B7" s="11"/>
      <c r="C7" s="12" t="s">
        <v>12</v>
      </c>
      <c r="D7" s="13"/>
      <c r="E7" s="13"/>
      <c r="F7" s="13"/>
      <c r="G7" s="182" t="s">
        <v>493</v>
      </c>
    </row>
    <row r="8">
      <c r="A8" s="14"/>
      <c r="B8" s="15"/>
      <c r="C8" s="184"/>
      <c r="D8" s="184"/>
      <c r="E8" s="184"/>
      <c r="F8" s="184"/>
      <c r="G8" s="185">
        <v>0.0</v>
      </c>
      <c r="H8" s="187">
        <v>0.2</v>
      </c>
      <c r="I8" s="187">
        <v>0.5</v>
      </c>
      <c r="J8" s="187">
        <v>1.0</v>
      </c>
      <c r="K8" s="187">
        <v>1.5</v>
      </c>
      <c r="L8" s="188" t="s">
        <v>499</v>
      </c>
      <c r="M8" s="190" t="s">
        <v>502</v>
      </c>
      <c r="N8" s="191"/>
      <c r="O8" s="195"/>
      <c r="P8" s="195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</row>
    <row r="9">
      <c r="A9" s="14"/>
      <c r="B9" s="15"/>
      <c r="C9" s="181" t="s">
        <v>26</v>
      </c>
      <c r="D9" s="33" t="s">
        <v>490</v>
      </c>
      <c r="G9" s="199">
        <v>1.57564369993E11</v>
      </c>
      <c r="H9" s="199">
        <v>4.71802568205E9</v>
      </c>
      <c r="I9" s="199">
        <v>6.34737027674E9</v>
      </c>
      <c r="J9" s="199">
        <v>1.7971651039E10</v>
      </c>
      <c r="K9" s="199">
        <v>0.0</v>
      </c>
      <c r="L9" s="199">
        <v>0.0</v>
      </c>
      <c r="M9" s="199">
        <f>sum(G9:L9)</f>
        <v>186601416991</v>
      </c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</row>
    <row r="10">
      <c r="A10" s="14"/>
      <c r="B10" s="15"/>
      <c r="C10" s="201"/>
      <c r="D10" s="202"/>
      <c r="E10" s="202"/>
      <c r="F10" s="202"/>
      <c r="G10" s="187">
        <v>0.2</v>
      </c>
      <c r="H10" s="187">
        <v>0.5</v>
      </c>
      <c r="I10" s="187">
        <v>1.0</v>
      </c>
      <c r="J10" s="187">
        <v>1.5</v>
      </c>
      <c r="K10" s="188" t="s">
        <v>499</v>
      </c>
      <c r="L10" s="190" t="s">
        <v>502</v>
      </c>
      <c r="M10" s="191"/>
      <c r="N10" s="195"/>
      <c r="O10" s="195"/>
      <c r="P10" s="195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</row>
    <row r="11">
      <c r="A11" s="14"/>
      <c r="B11" s="206"/>
      <c r="C11" s="181" t="s">
        <v>35</v>
      </c>
      <c r="D11" s="208" t="s">
        <v>496</v>
      </c>
      <c r="G11" s="199">
        <v>0.0</v>
      </c>
      <c r="H11" s="199">
        <v>0.0</v>
      </c>
      <c r="I11" s="199">
        <v>0.0</v>
      </c>
      <c r="J11" s="199">
        <v>0.0</v>
      </c>
      <c r="K11" s="199">
        <v>0.0</v>
      </c>
      <c r="L11" s="199">
        <f>sum(G11:K11)</f>
        <v>0</v>
      </c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</row>
    <row r="12">
      <c r="A12" s="14"/>
      <c r="B12" s="15"/>
      <c r="C12" s="184"/>
      <c r="D12" s="184"/>
      <c r="E12" s="184"/>
      <c r="F12" s="184"/>
      <c r="G12" s="185">
        <v>0.0</v>
      </c>
      <c r="H12" s="187">
        <v>0.2</v>
      </c>
      <c r="I12" s="187">
        <v>0.3</v>
      </c>
      <c r="J12" s="187">
        <v>0.5</v>
      </c>
      <c r="K12" s="187">
        <v>1.0</v>
      </c>
      <c r="L12" s="187">
        <v>1.5</v>
      </c>
      <c r="M12" s="188" t="s">
        <v>499</v>
      </c>
      <c r="N12" s="190" t="s">
        <v>502</v>
      </c>
      <c r="O12" s="191"/>
      <c r="P12" s="195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</row>
    <row r="13">
      <c r="A13" s="14"/>
      <c r="B13" s="15"/>
      <c r="C13" s="181" t="s">
        <v>39</v>
      </c>
      <c r="D13" s="208" t="s">
        <v>498</v>
      </c>
      <c r="G13" s="199">
        <v>0.0</v>
      </c>
      <c r="H13" s="199">
        <v>0.0</v>
      </c>
      <c r="I13" s="199">
        <v>0.0</v>
      </c>
      <c r="J13" s="199">
        <v>0.0</v>
      </c>
      <c r="K13" s="199">
        <v>0.0</v>
      </c>
      <c r="L13" s="199">
        <v>0.0</v>
      </c>
      <c r="M13" s="199">
        <v>0.0</v>
      </c>
      <c r="N13" s="214">
        <f>sum(G13:M13)</f>
        <v>0</v>
      </c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</row>
    <row r="14">
      <c r="A14" s="14"/>
      <c r="B14" s="15"/>
      <c r="C14" s="201"/>
      <c r="D14" s="202"/>
      <c r="E14" s="202"/>
      <c r="F14" s="202"/>
      <c r="G14" s="187">
        <v>0.2</v>
      </c>
      <c r="H14" s="187">
        <v>0.3</v>
      </c>
      <c r="I14" s="187">
        <v>0.4</v>
      </c>
      <c r="J14" s="187">
        <v>0.5</v>
      </c>
      <c r="K14" s="187">
        <v>0.75</v>
      </c>
      <c r="L14" s="216">
        <v>1.0</v>
      </c>
      <c r="M14" s="216">
        <v>1.5</v>
      </c>
      <c r="N14" s="188" t="s">
        <v>499</v>
      </c>
      <c r="O14" s="190" t="s">
        <v>502</v>
      </c>
      <c r="P14" s="191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</row>
    <row r="15">
      <c r="A15" s="14"/>
      <c r="B15" s="15"/>
      <c r="C15" s="181" t="s">
        <v>102</v>
      </c>
      <c r="D15" s="208" t="s">
        <v>530</v>
      </c>
      <c r="G15" s="199">
        <v>3.67720477171E9</v>
      </c>
      <c r="H15" s="199">
        <v>1.4078123056E8</v>
      </c>
      <c r="I15" s="199">
        <v>3.28211095934E9</v>
      </c>
      <c r="J15" s="199">
        <v>0.0</v>
      </c>
      <c r="K15" s="199">
        <v>0.0</v>
      </c>
      <c r="L15" s="199">
        <v>0.0</v>
      </c>
      <c r="M15" s="199">
        <v>1.3356353304E8</v>
      </c>
      <c r="N15" s="199">
        <v>0.0</v>
      </c>
      <c r="O15" s="214">
        <f>sum(G15:N15)</f>
        <v>7233660495</v>
      </c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</row>
    <row r="16">
      <c r="A16" s="14"/>
      <c r="B16" s="15"/>
      <c r="C16" s="218"/>
      <c r="D16" s="202"/>
      <c r="E16" s="202"/>
      <c r="F16" s="202"/>
      <c r="G16" s="187">
        <v>0.1</v>
      </c>
      <c r="H16" s="187">
        <v>0.15</v>
      </c>
      <c r="I16" s="187">
        <v>0.2</v>
      </c>
      <c r="J16" s="187">
        <v>0.25</v>
      </c>
      <c r="K16" s="187">
        <v>0.35</v>
      </c>
      <c r="L16" s="216">
        <v>0.5</v>
      </c>
      <c r="M16" s="216">
        <v>1.0</v>
      </c>
      <c r="N16" s="188" t="s">
        <v>499</v>
      </c>
      <c r="O16" s="190" t="s">
        <v>502</v>
      </c>
      <c r="P16" s="191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</row>
    <row r="17">
      <c r="A17" s="14"/>
      <c r="B17" s="15"/>
      <c r="C17" s="181" t="s">
        <v>43</v>
      </c>
      <c r="D17" s="208" t="s">
        <v>504</v>
      </c>
      <c r="G17" s="199">
        <v>0.0</v>
      </c>
      <c r="H17" s="199">
        <v>0.0</v>
      </c>
      <c r="I17" s="199">
        <v>0.0</v>
      </c>
      <c r="J17" s="199">
        <v>0.0</v>
      </c>
      <c r="K17" s="199">
        <v>0.0</v>
      </c>
      <c r="L17" s="199">
        <v>0.0</v>
      </c>
      <c r="M17" s="199">
        <v>0.0</v>
      </c>
      <c r="N17" s="199">
        <v>0.0</v>
      </c>
      <c r="O17" s="214">
        <f>sum(G17:N17)</f>
        <v>0</v>
      </c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</row>
    <row r="18">
      <c r="A18" s="14"/>
      <c r="B18" s="15"/>
      <c r="C18" s="201"/>
      <c r="D18" s="202"/>
      <c r="E18" s="202"/>
      <c r="F18" s="202"/>
      <c r="G18" s="187">
        <v>0.2</v>
      </c>
      <c r="H18" s="187">
        <v>0.5</v>
      </c>
      <c r="I18" s="187">
        <v>0.65</v>
      </c>
      <c r="J18" s="187">
        <v>0.75</v>
      </c>
      <c r="K18" s="187">
        <v>0.8</v>
      </c>
      <c r="L18" s="216">
        <v>0.85</v>
      </c>
      <c r="M18" s="216">
        <v>1.0</v>
      </c>
      <c r="N18" s="187">
        <v>1.3</v>
      </c>
      <c r="O18" s="216">
        <v>1.5</v>
      </c>
      <c r="P18" s="188" t="s">
        <v>499</v>
      </c>
      <c r="Q18" s="190" t="s">
        <v>502</v>
      </c>
      <c r="R18" s="191"/>
      <c r="S18" s="197"/>
      <c r="T18" s="197"/>
      <c r="U18" s="197"/>
      <c r="V18" s="197"/>
      <c r="W18" s="197"/>
      <c r="X18" s="197"/>
      <c r="Y18" s="197"/>
      <c r="Z18" s="197"/>
      <c r="AA18" s="197"/>
    </row>
    <row r="19">
      <c r="A19" s="14"/>
      <c r="B19" s="15"/>
      <c r="C19" s="181" t="s">
        <v>45</v>
      </c>
      <c r="D19" s="208" t="s">
        <v>506</v>
      </c>
      <c r="G19" s="199">
        <f t="shared" ref="G19:Q19" si="1">G20+G21</f>
        <v>0</v>
      </c>
      <c r="H19" s="199">
        <f t="shared" si="1"/>
        <v>0</v>
      </c>
      <c r="I19" s="199">
        <f t="shared" si="1"/>
        <v>515313632.4</v>
      </c>
      <c r="J19" s="199">
        <f t="shared" si="1"/>
        <v>0</v>
      </c>
      <c r="K19" s="199">
        <f t="shared" si="1"/>
        <v>0</v>
      </c>
      <c r="L19" s="199">
        <f t="shared" si="1"/>
        <v>0</v>
      </c>
      <c r="M19" s="199">
        <f t="shared" si="1"/>
        <v>22502300.91</v>
      </c>
      <c r="N19" s="199">
        <f t="shared" si="1"/>
        <v>0</v>
      </c>
      <c r="O19" s="199">
        <f t="shared" si="1"/>
        <v>0</v>
      </c>
      <c r="P19" s="199">
        <f t="shared" si="1"/>
        <v>0</v>
      </c>
      <c r="Q19" s="214">
        <f t="shared" si="1"/>
        <v>537815933.3</v>
      </c>
      <c r="S19" s="210"/>
      <c r="T19" s="210"/>
      <c r="U19" s="210"/>
      <c r="V19" s="210"/>
      <c r="W19" s="210"/>
      <c r="X19" s="210"/>
      <c r="Y19" s="210"/>
      <c r="Z19" s="210"/>
      <c r="AA19" s="210"/>
    </row>
    <row r="20">
      <c r="A20" s="14"/>
      <c r="B20" s="15"/>
      <c r="C20" s="181" t="s">
        <v>107</v>
      </c>
      <c r="E20" s="160" t="s">
        <v>549</v>
      </c>
      <c r="F20" s="193"/>
      <c r="G20" s="199">
        <v>0.0</v>
      </c>
      <c r="H20" s="199">
        <v>0.0</v>
      </c>
      <c r="I20" s="199">
        <v>0.0</v>
      </c>
      <c r="J20" s="199">
        <v>0.0</v>
      </c>
      <c r="K20" s="199">
        <v>0.0</v>
      </c>
      <c r="L20" s="199">
        <v>0.0</v>
      </c>
      <c r="M20" s="199">
        <v>0.0</v>
      </c>
      <c r="N20" s="199">
        <v>0.0</v>
      </c>
      <c r="O20" s="199">
        <v>0.0</v>
      </c>
      <c r="P20" s="199">
        <v>0.0</v>
      </c>
      <c r="Q20" s="199">
        <f t="shared" ref="Q20:Q21" si="2">sum(G20:P20)</f>
        <v>0</v>
      </c>
      <c r="S20" s="210"/>
      <c r="T20" s="210"/>
      <c r="U20" s="210"/>
      <c r="V20" s="210"/>
      <c r="W20" s="210"/>
      <c r="X20" s="210"/>
      <c r="Y20" s="210"/>
      <c r="Z20" s="210"/>
      <c r="AA20" s="210"/>
    </row>
    <row r="21">
      <c r="A21" s="14"/>
      <c r="B21" s="15"/>
      <c r="C21" s="181" t="s">
        <v>477</v>
      </c>
      <c r="E21" s="160" t="s">
        <v>555</v>
      </c>
      <c r="F21" s="193"/>
      <c r="G21" s="199">
        <v>0.0</v>
      </c>
      <c r="H21" s="199">
        <v>0.0</v>
      </c>
      <c r="I21" s="199">
        <v>5.1531363243E8</v>
      </c>
      <c r="J21" s="199">
        <v>0.0</v>
      </c>
      <c r="K21" s="199">
        <v>0.0</v>
      </c>
      <c r="L21" s="199">
        <v>0.0</v>
      </c>
      <c r="M21" s="199">
        <v>2.250230091E7</v>
      </c>
      <c r="N21" s="199">
        <v>0.0</v>
      </c>
      <c r="O21" s="199">
        <v>0.0</v>
      </c>
      <c r="P21" s="199">
        <v>0.0</v>
      </c>
      <c r="Q21" s="199">
        <f t="shared" si="2"/>
        <v>537815933.3</v>
      </c>
      <c r="S21" s="210"/>
      <c r="T21" s="210"/>
      <c r="U21" s="210"/>
      <c r="V21" s="210"/>
      <c r="W21" s="210"/>
      <c r="X21" s="210"/>
      <c r="Y21" s="210"/>
      <c r="Z21" s="210"/>
      <c r="AA21" s="210"/>
    </row>
    <row r="22">
      <c r="A22" s="14"/>
      <c r="B22" s="15"/>
      <c r="C22" s="95"/>
      <c r="D22" s="160"/>
      <c r="E22" s="160"/>
      <c r="F22" s="16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</row>
    <row r="23">
      <c r="A23" s="14"/>
      <c r="B23" s="15"/>
      <c r="C23" s="202"/>
      <c r="D23" s="202"/>
      <c r="E23" s="202"/>
      <c r="F23" s="202"/>
      <c r="G23" s="187">
        <v>1.0</v>
      </c>
      <c r="H23" s="187">
        <v>1.5</v>
      </c>
      <c r="I23" s="187">
        <v>2.5</v>
      </c>
      <c r="J23" s="187">
        <v>4.0</v>
      </c>
      <c r="K23" s="188" t="s">
        <v>499</v>
      </c>
      <c r="L23" s="190" t="s">
        <v>502</v>
      </c>
      <c r="M23" s="191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</row>
    <row r="24">
      <c r="A24" s="14"/>
      <c r="B24" s="15"/>
      <c r="C24" s="181" t="s">
        <v>50</v>
      </c>
      <c r="D24" s="208" t="s">
        <v>511</v>
      </c>
      <c r="G24" s="231">
        <v>0.0</v>
      </c>
      <c r="H24" s="231">
        <v>0.0</v>
      </c>
      <c r="I24" s="199">
        <v>1.41910425906E9</v>
      </c>
      <c r="J24" s="199">
        <v>0.0</v>
      </c>
      <c r="K24" s="199">
        <v>0.0</v>
      </c>
      <c r="L24" s="214">
        <f>sum(G24:K24)</f>
        <v>1419104259</v>
      </c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</row>
    <row r="25">
      <c r="A25" s="30"/>
      <c r="B25" s="30"/>
      <c r="C25" s="187"/>
      <c r="D25" s="187"/>
      <c r="E25" s="187"/>
      <c r="F25" s="187"/>
      <c r="G25" s="187">
        <v>0.45</v>
      </c>
      <c r="H25" s="187">
        <v>0.75</v>
      </c>
      <c r="I25" s="187">
        <v>1.0</v>
      </c>
      <c r="J25" s="188" t="s">
        <v>499</v>
      </c>
      <c r="K25" s="190" t="s">
        <v>502</v>
      </c>
      <c r="L25" s="191"/>
      <c r="M25" s="236"/>
      <c r="N25" s="197"/>
      <c r="O25" s="195"/>
      <c r="P25" s="195"/>
      <c r="Q25" s="195"/>
      <c r="R25" s="197"/>
      <c r="S25" s="197"/>
      <c r="T25" s="197"/>
      <c r="U25" s="197"/>
      <c r="V25" s="197"/>
      <c r="W25" s="197"/>
      <c r="X25" s="197"/>
      <c r="Y25" s="197"/>
      <c r="Z25" s="197"/>
      <c r="AA25" s="197"/>
    </row>
    <row r="26">
      <c r="A26" s="30"/>
      <c r="B26" s="30"/>
      <c r="C26" s="181" t="s">
        <v>133</v>
      </c>
      <c r="D26" s="208" t="s">
        <v>512</v>
      </c>
      <c r="G26" s="199">
        <v>4.48255235779E10</v>
      </c>
      <c r="H26" s="214">
        <v>1.0255181191068E11</v>
      </c>
      <c r="I26" s="214">
        <v>0.0</v>
      </c>
      <c r="J26" s="214">
        <v>1.476308543498E10</v>
      </c>
      <c r="K26" s="214">
        <f>sum(G26:J26)</f>
        <v>162140420924</v>
      </c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>
      <c r="A27" s="30"/>
      <c r="B27" s="30"/>
      <c r="C27" s="188"/>
      <c r="D27" s="188"/>
      <c r="E27" s="188"/>
      <c r="F27" s="188"/>
      <c r="G27" s="188" t="s">
        <v>575</v>
      </c>
      <c r="H27" s="188" t="s">
        <v>576</v>
      </c>
      <c r="I27" s="188" t="s">
        <v>577</v>
      </c>
      <c r="J27" s="188" t="s">
        <v>578</v>
      </c>
      <c r="K27" s="188" t="s">
        <v>579</v>
      </c>
      <c r="L27" s="188" t="s">
        <v>580</v>
      </c>
      <c r="M27" s="188" t="s">
        <v>581</v>
      </c>
      <c r="N27" s="188" t="s">
        <v>583</v>
      </c>
      <c r="O27" s="188" t="s">
        <v>584</v>
      </c>
      <c r="P27" s="188" t="s">
        <v>585</v>
      </c>
      <c r="Q27" s="188" t="s">
        <v>586</v>
      </c>
      <c r="R27" s="188" t="s">
        <v>588</v>
      </c>
      <c r="S27" s="188" t="s">
        <v>589</v>
      </c>
      <c r="T27" s="188" t="s">
        <v>590</v>
      </c>
      <c r="U27" s="188" t="s">
        <v>591</v>
      </c>
      <c r="V27" s="188" t="s">
        <v>592</v>
      </c>
      <c r="W27" s="188" t="s">
        <v>594</v>
      </c>
      <c r="X27" s="188" t="s">
        <v>595</v>
      </c>
      <c r="Y27" s="188" t="s">
        <v>499</v>
      </c>
      <c r="Z27" s="190" t="s">
        <v>502</v>
      </c>
      <c r="AA27" s="191"/>
    </row>
    <row r="28">
      <c r="A28" s="30"/>
      <c r="B28" s="30"/>
      <c r="C28" s="181" t="s">
        <v>56</v>
      </c>
      <c r="D28" s="208" t="s">
        <v>513</v>
      </c>
      <c r="G28" s="199">
        <v>0.0</v>
      </c>
      <c r="H28" s="214">
        <v>0.0</v>
      </c>
      <c r="I28" s="214">
        <v>0.0</v>
      </c>
      <c r="J28" s="214">
        <v>0.0</v>
      </c>
      <c r="K28" s="214">
        <v>0.0</v>
      </c>
      <c r="L28" s="214">
        <v>0.0</v>
      </c>
      <c r="M28" s="214">
        <v>0.0</v>
      </c>
      <c r="N28" s="214">
        <v>0.0</v>
      </c>
      <c r="O28" s="214">
        <v>0.0</v>
      </c>
      <c r="P28" s="214">
        <v>0.0</v>
      </c>
      <c r="Q28" s="214">
        <v>0.0</v>
      </c>
      <c r="R28" s="214">
        <v>0.0</v>
      </c>
      <c r="S28" s="214">
        <v>0.0</v>
      </c>
      <c r="T28" s="214">
        <v>0.0</v>
      </c>
      <c r="U28" s="214">
        <v>0.0</v>
      </c>
      <c r="V28" s="214">
        <v>0.0</v>
      </c>
      <c r="W28" s="214">
        <v>0.0</v>
      </c>
      <c r="X28" s="214">
        <v>0.0</v>
      </c>
      <c r="Y28" s="214">
        <v>0.0</v>
      </c>
      <c r="Z28" s="214">
        <v>0.0</v>
      </c>
    </row>
    <row r="29">
      <c r="A29" s="30"/>
      <c r="B29" s="30"/>
      <c r="C29" s="181" t="s">
        <v>600</v>
      </c>
      <c r="E29" s="237" t="s">
        <v>601</v>
      </c>
      <c r="G29" s="199">
        <v>0.0</v>
      </c>
      <c r="H29" s="214">
        <v>0.0</v>
      </c>
      <c r="I29" s="214">
        <v>0.0</v>
      </c>
      <c r="J29" s="214">
        <v>0.0</v>
      </c>
      <c r="K29" s="243"/>
      <c r="L29" s="199">
        <v>0.0</v>
      </c>
      <c r="M29" s="243"/>
      <c r="N29" s="199">
        <v>0.0</v>
      </c>
      <c r="O29" s="243"/>
      <c r="P29" s="199">
        <v>0.0</v>
      </c>
      <c r="Q29" s="199">
        <v>0.0</v>
      </c>
      <c r="R29" s="199">
        <v>0.0</v>
      </c>
      <c r="S29" s="199">
        <v>0.0</v>
      </c>
      <c r="T29" s="243"/>
      <c r="U29" s="199">
        <v>0.0</v>
      </c>
      <c r="V29" s="243"/>
      <c r="W29" s="243"/>
      <c r="X29" s="199">
        <v>0.0</v>
      </c>
      <c r="Y29" s="199">
        <v>0.0</v>
      </c>
      <c r="Z29" s="214">
        <v>0.0</v>
      </c>
    </row>
    <row r="30">
      <c r="A30" s="30"/>
      <c r="B30" s="30"/>
      <c r="C30" s="181" t="s">
        <v>605</v>
      </c>
      <c r="F30" s="237" t="s">
        <v>606</v>
      </c>
      <c r="G30" s="199">
        <v>0.0</v>
      </c>
      <c r="H30" s="214">
        <v>0.0</v>
      </c>
      <c r="I30" s="214">
        <v>0.0</v>
      </c>
      <c r="J30" s="214">
        <v>0.0</v>
      </c>
      <c r="K30" s="243"/>
      <c r="L30" s="199">
        <v>0.0</v>
      </c>
      <c r="M30" s="243"/>
      <c r="N30" s="199">
        <v>0.0</v>
      </c>
      <c r="O30" s="243"/>
      <c r="P30" s="199">
        <v>0.0</v>
      </c>
      <c r="Q30" s="199">
        <v>0.0</v>
      </c>
      <c r="R30" s="199">
        <v>0.0</v>
      </c>
      <c r="S30" s="199">
        <v>0.0</v>
      </c>
      <c r="T30" s="243"/>
      <c r="U30" s="199">
        <v>0.0</v>
      </c>
      <c r="V30" s="243"/>
      <c r="W30" s="243"/>
      <c r="X30" s="199">
        <v>0.0</v>
      </c>
      <c r="Y30" s="199">
        <v>0.0</v>
      </c>
      <c r="Z30" s="214">
        <v>0.0</v>
      </c>
    </row>
    <row r="31">
      <c r="A31" s="30"/>
      <c r="B31" s="30"/>
      <c r="C31" s="181" t="s">
        <v>608</v>
      </c>
      <c r="F31" s="237" t="s">
        <v>609</v>
      </c>
      <c r="G31" s="199">
        <v>0.0</v>
      </c>
      <c r="H31" s="214">
        <v>0.0</v>
      </c>
      <c r="I31" s="214">
        <v>0.0</v>
      </c>
      <c r="J31" s="214">
        <v>0.0</v>
      </c>
      <c r="K31" s="243"/>
      <c r="L31" s="199">
        <v>0.0</v>
      </c>
      <c r="M31" s="243"/>
      <c r="N31" s="199">
        <v>0.0</v>
      </c>
      <c r="O31" s="243"/>
      <c r="P31" s="199">
        <v>0.0</v>
      </c>
      <c r="Q31" s="199">
        <v>0.0</v>
      </c>
      <c r="R31" s="199">
        <v>0.0</v>
      </c>
      <c r="S31" s="199">
        <v>0.0</v>
      </c>
      <c r="T31" s="243"/>
      <c r="U31" s="199">
        <v>0.0</v>
      </c>
      <c r="V31" s="243"/>
      <c r="W31" s="243"/>
      <c r="X31" s="199">
        <v>0.0</v>
      </c>
      <c r="Y31" s="199">
        <v>0.0</v>
      </c>
      <c r="Z31" s="214">
        <v>0.0</v>
      </c>
    </row>
    <row r="32">
      <c r="A32" s="30"/>
      <c r="B32" s="30"/>
      <c r="C32" s="181" t="s">
        <v>611</v>
      </c>
      <c r="D32" s="237"/>
      <c r="E32" s="237" t="s">
        <v>613</v>
      </c>
      <c r="G32" s="243"/>
      <c r="H32" s="243"/>
      <c r="I32" s="243"/>
      <c r="J32" s="199">
        <v>0.0</v>
      </c>
      <c r="K32" s="199">
        <v>0.0</v>
      </c>
      <c r="L32" s="243"/>
      <c r="M32" s="199">
        <v>0.0</v>
      </c>
      <c r="N32" s="243"/>
      <c r="O32" s="199">
        <v>0.0</v>
      </c>
      <c r="P32" s="243"/>
      <c r="Q32" s="243"/>
      <c r="R32" s="199">
        <v>0.0</v>
      </c>
      <c r="S32" s="243"/>
      <c r="T32" s="243"/>
      <c r="U32" s="243"/>
      <c r="V32" s="199">
        <v>0.0</v>
      </c>
      <c r="W32" s="243"/>
      <c r="X32" s="199">
        <v>0.0</v>
      </c>
      <c r="Y32" s="199">
        <v>0.0</v>
      </c>
      <c r="Z32" s="214">
        <v>0.0</v>
      </c>
    </row>
    <row r="33">
      <c r="A33" s="30"/>
      <c r="B33" s="30"/>
      <c r="C33" s="181" t="s">
        <v>616</v>
      </c>
      <c r="D33" s="30"/>
      <c r="E33" s="237" t="s">
        <v>617</v>
      </c>
      <c r="G33" s="199">
        <v>0.0</v>
      </c>
      <c r="H33" s="199">
        <v>0.0</v>
      </c>
      <c r="I33" s="243"/>
      <c r="J33" s="199">
        <v>0.0</v>
      </c>
      <c r="K33" s="243"/>
      <c r="L33" s="199">
        <v>0.0</v>
      </c>
      <c r="M33" s="243"/>
      <c r="N33" s="199">
        <v>0.0</v>
      </c>
      <c r="O33" s="199">
        <v>0.0</v>
      </c>
      <c r="P33" s="199">
        <v>0.0</v>
      </c>
      <c r="Q33" s="243"/>
      <c r="R33" s="199">
        <v>0.0</v>
      </c>
      <c r="S33" s="199">
        <v>0.0</v>
      </c>
      <c r="T33" s="243"/>
      <c r="U33" s="199">
        <v>0.0</v>
      </c>
      <c r="V33" s="243"/>
      <c r="W33" s="243"/>
      <c r="X33" s="199">
        <v>0.0</v>
      </c>
      <c r="Y33" s="199">
        <v>0.0</v>
      </c>
      <c r="Z33" s="214">
        <v>0.0</v>
      </c>
    </row>
    <row r="34">
      <c r="A34" s="30"/>
      <c r="B34" s="30"/>
      <c r="C34" s="244" t="s">
        <v>620</v>
      </c>
      <c r="D34" s="30"/>
      <c r="E34" s="30"/>
      <c r="F34" s="244" t="s">
        <v>606</v>
      </c>
      <c r="G34" s="199">
        <v>0.0</v>
      </c>
      <c r="H34" s="199">
        <v>0.0</v>
      </c>
      <c r="I34" s="243"/>
      <c r="J34" s="199">
        <v>0.0</v>
      </c>
      <c r="K34" s="243"/>
      <c r="L34" s="199">
        <v>0.0</v>
      </c>
      <c r="M34" s="243"/>
      <c r="N34" s="199">
        <v>0.0</v>
      </c>
      <c r="O34" s="199">
        <v>0.0</v>
      </c>
      <c r="P34" s="199">
        <v>0.0</v>
      </c>
      <c r="Q34" s="243"/>
      <c r="R34" s="199">
        <v>0.0</v>
      </c>
      <c r="S34" s="199">
        <v>0.0</v>
      </c>
      <c r="T34" s="243"/>
      <c r="U34" s="199">
        <v>0.0</v>
      </c>
      <c r="V34" s="243"/>
      <c r="W34" s="243"/>
      <c r="X34" s="199">
        <v>0.0</v>
      </c>
      <c r="Y34" s="199">
        <v>0.0</v>
      </c>
      <c r="Z34" s="214">
        <v>0.0</v>
      </c>
    </row>
    <row r="35">
      <c r="A35" s="30"/>
      <c r="B35" s="30"/>
      <c r="C35" s="244" t="s">
        <v>623</v>
      </c>
      <c r="D35" s="30"/>
      <c r="E35" s="30"/>
      <c r="F35" s="244" t="s">
        <v>609</v>
      </c>
      <c r="G35" s="199">
        <v>0.0</v>
      </c>
      <c r="H35" s="199">
        <v>0.0</v>
      </c>
      <c r="I35" s="243"/>
      <c r="J35" s="199">
        <v>0.0</v>
      </c>
      <c r="K35" s="243"/>
      <c r="L35" s="199">
        <v>0.0</v>
      </c>
      <c r="M35" s="243"/>
      <c r="N35" s="199">
        <v>0.0</v>
      </c>
      <c r="O35" s="199">
        <v>0.0</v>
      </c>
      <c r="P35" s="199">
        <v>0.0</v>
      </c>
      <c r="Q35" s="243"/>
      <c r="R35" s="199">
        <v>0.0</v>
      </c>
      <c r="S35" s="199">
        <v>0.0</v>
      </c>
      <c r="T35" s="243"/>
      <c r="U35" s="199">
        <v>0.0</v>
      </c>
      <c r="V35" s="243"/>
      <c r="W35" s="243"/>
      <c r="X35" s="199">
        <v>0.0</v>
      </c>
      <c r="Y35" s="199">
        <v>0.0</v>
      </c>
      <c r="Z35" s="214">
        <v>0.0</v>
      </c>
    </row>
    <row r="36">
      <c r="A36" s="30"/>
      <c r="B36" s="30"/>
      <c r="C36" s="181" t="s">
        <v>624</v>
      </c>
      <c r="D36" s="30"/>
      <c r="E36" s="237" t="s">
        <v>625</v>
      </c>
      <c r="G36" s="243"/>
      <c r="H36" s="243"/>
      <c r="I36" s="243"/>
      <c r="J36" s="243"/>
      <c r="K36" s="243"/>
      <c r="L36" s="243"/>
      <c r="M36" s="243"/>
      <c r="N36" s="243"/>
      <c r="O36" s="243"/>
      <c r="P36" s="243"/>
      <c r="Q36" s="199">
        <v>0.0</v>
      </c>
      <c r="R36" s="243"/>
      <c r="S36" s="243"/>
      <c r="T36" s="199">
        <v>0.0</v>
      </c>
      <c r="U36" s="243"/>
      <c r="V36" s="243"/>
      <c r="W36" s="199">
        <v>0.0</v>
      </c>
      <c r="X36" s="199">
        <v>0.0</v>
      </c>
      <c r="Y36" s="199">
        <v>0.0</v>
      </c>
      <c r="Z36" s="214">
        <v>0.0</v>
      </c>
    </row>
    <row r="37">
      <c r="A37" s="30"/>
      <c r="B37" s="245"/>
      <c r="C37" s="181" t="s">
        <v>626</v>
      </c>
      <c r="D37" s="245"/>
      <c r="E37" s="237" t="s">
        <v>523</v>
      </c>
      <c r="G37" s="243"/>
      <c r="H37" s="243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199">
        <v>0.0</v>
      </c>
      <c r="V37" s="243"/>
      <c r="W37" s="243"/>
      <c r="X37" s="199">
        <v>0.0</v>
      </c>
      <c r="Y37" s="199">
        <v>0.0</v>
      </c>
      <c r="Z37" s="214">
        <v>0.0</v>
      </c>
    </row>
    <row r="38">
      <c r="A38" s="30"/>
      <c r="B38" s="245"/>
      <c r="C38" s="190"/>
      <c r="D38" s="190"/>
      <c r="E38" s="190"/>
      <c r="F38" s="190"/>
      <c r="G38" s="190" t="s">
        <v>583</v>
      </c>
      <c r="H38" s="190" t="s">
        <v>591</v>
      </c>
      <c r="I38" s="190" t="s">
        <v>595</v>
      </c>
      <c r="J38" s="188" t="s">
        <v>499</v>
      </c>
      <c r="K38" s="190" t="s">
        <v>502</v>
      </c>
      <c r="L38" s="191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</row>
    <row r="39">
      <c r="A39" s="30"/>
      <c r="B39" s="245"/>
      <c r="C39" s="244" t="s">
        <v>145</v>
      </c>
      <c r="D39" s="244" t="s">
        <v>524</v>
      </c>
      <c r="G39" s="199">
        <v>2.49526479144E9</v>
      </c>
      <c r="H39" s="214">
        <v>932560.83</v>
      </c>
      <c r="I39" s="214">
        <v>3.7287504394E8</v>
      </c>
      <c r="J39" s="214">
        <v>0.0</v>
      </c>
      <c r="K39" s="214">
        <f>sum(G39:J39)</f>
        <v>2869072396</v>
      </c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</row>
    <row r="40">
      <c r="A40" s="30"/>
      <c r="B40" s="30"/>
      <c r="C40" s="185"/>
      <c r="D40" s="185"/>
      <c r="E40" s="185"/>
      <c r="F40" s="185"/>
      <c r="G40" s="185">
        <v>0.0</v>
      </c>
      <c r="H40" s="187">
        <v>0.2</v>
      </c>
      <c r="I40" s="187">
        <v>1.0</v>
      </c>
      <c r="J40" s="187">
        <v>12.5</v>
      </c>
      <c r="K40" s="188" t="s">
        <v>499</v>
      </c>
      <c r="L40" s="190" t="s">
        <v>502</v>
      </c>
      <c r="M40" s="191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</row>
    <row r="41">
      <c r="A41" s="30"/>
      <c r="B41" s="30"/>
      <c r="C41" s="244" t="s">
        <v>157</v>
      </c>
      <c r="D41" s="244" t="s">
        <v>633</v>
      </c>
      <c r="G41" s="199">
        <v>3.72758045645E9</v>
      </c>
      <c r="H41" s="214">
        <v>0.0</v>
      </c>
      <c r="I41" s="214">
        <v>4.754283512E9</v>
      </c>
      <c r="J41" s="214">
        <v>0.0</v>
      </c>
      <c r="K41" s="214">
        <v>1.5459872746E8</v>
      </c>
      <c r="L41" s="214">
        <f>sum(G41:K41)</f>
        <v>8636462696</v>
      </c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</row>
    <row r="42">
      <c r="A42" s="30"/>
      <c r="B42" s="30"/>
      <c r="C42" s="244"/>
      <c r="D42" s="244"/>
      <c r="E42" s="244"/>
      <c r="F42" s="244"/>
      <c r="G42" s="249"/>
      <c r="H42" s="25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</row>
    <row r="43">
      <c r="A43" s="30"/>
      <c r="B43" s="30"/>
      <c r="G43" s="249"/>
      <c r="H43" s="25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</row>
    <row r="44">
      <c r="A44" s="30"/>
      <c r="B44" s="30"/>
      <c r="C44" s="244"/>
      <c r="D44" s="244"/>
      <c r="E44" s="244"/>
      <c r="F44" s="244"/>
      <c r="G44" s="249"/>
      <c r="H44" s="25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</row>
    <row r="45">
      <c r="A45" s="253"/>
      <c r="B45" s="253"/>
      <c r="C45" s="254" t="s">
        <v>641</v>
      </c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</row>
    <row r="46" ht="7.5" customHeight="1">
      <c r="A46" s="256"/>
      <c r="B46" s="256"/>
      <c r="C46" s="257"/>
      <c r="D46" s="258"/>
      <c r="E46" s="258"/>
      <c r="F46" s="258"/>
      <c r="G46" s="259"/>
      <c r="H46" s="260"/>
      <c r="I46" s="261"/>
      <c r="J46" s="261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</row>
    <row r="47">
      <c r="A47" s="256"/>
      <c r="B47" s="256"/>
      <c r="C47" s="257"/>
      <c r="D47" s="118" t="s">
        <v>493</v>
      </c>
      <c r="G47" s="259" t="s">
        <v>3</v>
      </c>
      <c r="H47" s="260" t="s">
        <v>4</v>
      </c>
      <c r="I47" s="261" t="s">
        <v>6</v>
      </c>
      <c r="J47" s="261" t="s">
        <v>10</v>
      </c>
      <c r="K47" s="262"/>
      <c r="L47" s="262"/>
      <c r="M47" s="262"/>
      <c r="N47" s="262"/>
      <c r="O47" s="262"/>
      <c r="P47" s="262"/>
      <c r="Q47" s="262"/>
      <c r="R47" s="262"/>
      <c r="S47" s="262"/>
      <c r="T47" s="262"/>
      <c r="U47" s="262"/>
      <c r="V47" s="262"/>
      <c r="W47" s="262"/>
      <c r="X47" s="262"/>
      <c r="Y47" s="262"/>
      <c r="Z47" s="262"/>
      <c r="AA47" s="262"/>
    </row>
    <row r="48">
      <c r="A48" s="256"/>
      <c r="B48" s="256"/>
      <c r="C48" s="257"/>
      <c r="G48" s="261" t="s">
        <v>646</v>
      </c>
      <c r="H48" s="261" t="s">
        <v>647</v>
      </c>
      <c r="I48" s="261" t="s">
        <v>649</v>
      </c>
      <c r="J48" s="261" t="s">
        <v>650</v>
      </c>
      <c r="K48" s="262"/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262"/>
      <c r="W48" s="262"/>
      <c r="X48" s="262"/>
      <c r="Y48" s="262"/>
      <c r="Z48" s="262"/>
      <c r="AA48" s="262"/>
    </row>
    <row r="49">
      <c r="A49" s="30"/>
      <c r="B49" s="30"/>
      <c r="C49" s="244" t="s">
        <v>26</v>
      </c>
      <c r="D49" s="265" t="s">
        <v>652</v>
      </c>
      <c r="G49" s="215">
        <v>1.69840162013E11</v>
      </c>
      <c r="H49" s="267">
        <v>0.0</v>
      </c>
      <c r="I49" s="267">
        <v>0.0</v>
      </c>
      <c r="J49" s="267">
        <v>1.69840162013E11</v>
      </c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</row>
    <row r="50">
      <c r="A50" s="30"/>
      <c r="B50" s="30"/>
      <c r="C50" s="244" t="s">
        <v>35</v>
      </c>
      <c r="D50" s="265" t="s">
        <v>655</v>
      </c>
      <c r="G50" s="267">
        <v>6.455189641408E10</v>
      </c>
      <c r="H50" s="267">
        <v>9.171000371482E10</v>
      </c>
      <c r="I50" s="268">
        <v>0.1085760311</v>
      </c>
      <c r="J50" s="267">
        <v>7.221646879445E10</v>
      </c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</row>
    <row r="51">
      <c r="A51" s="30"/>
      <c r="B51" s="30"/>
      <c r="C51" s="244" t="s">
        <v>39</v>
      </c>
      <c r="D51" s="265" t="s">
        <v>588</v>
      </c>
      <c r="G51" s="267">
        <v>9.691573473470001E10</v>
      </c>
      <c r="H51" s="267">
        <v>6.553119102062E10</v>
      </c>
      <c r="I51" s="268">
        <v>0.1</v>
      </c>
      <c r="J51" s="267">
        <v>1.0255181191068E11</v>
      </c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</row>
    <row r="52">
      <c r="A52" s="30"/>
      <c r="B52" s="30"/>
      <c r="C52" s="244" t="s">
        <v>102</v>
      </c>
      <c r="D52" s="265" t="s">
        <v>658</v>
      </c>
      <c r="G52" s="267">
        <v>0.0</v>
      </c>
      <c r="H52" s="267">
        <v>0.0</v>
      </c>
      <c r="I52" s="267">
        <v>0.0</v>
      </c>
      <c r="J52" s="267">
        <v>0.0</v>
      </c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</row>
    <row r="53">
      <c r="A53" s="30"/>
      <c r="B53" s="30"/>
      <c r="C53" s="244" t="s">
        <v>43</v>
      </c>
      <c r="D53" s="265" t="s">
        <v>660</v>
      </c>
      <c r="G53" s="267">
        <v>2.167918206E10</v>
      </c>
      <c r="H53" s="267">
        <v>1.07018735271E9</v>
      </c>
      <c r="I53" s="268">
        <v>1.0</v>
      </c>
      <c r="J53" s="267">
        <f>G53+H53</f>
        <v>22749369413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</row>
    <row r="54">
      <c r="A54" s="30"/>
      <c r="B54" s="30"/>
      <c r="C54" s="244" t="s">
        <v>45</v>
      </c>
      <c r="D54" s="265" t="s">
        <v>667</v>
      </c>
      <c r="G54" s="215">
        <v>0.0</v>
      </c>
      <c r="H54" s="267">
        <v>0.0</v>
      </c>
      <c r="I54" s="267">
        <v>0.0</v>
      </c>
      <c r="J54" s="267">
        <v>0.0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</row>
    <row r="55">
      <c r="A55" s="30"/>
      <c r="B55" s="30"/>
      <c r="C55" s="244" t="s">
        <v>50</v>
      </c>
      <c r="D55" s="265" t="s">
        <v>595</v>
      </c>
      <c r="G55" s="215">
        <v>6.6103730444E8</v>
      </c>
      <c r="H55" s="267">
        <v>0.0</v>
      </c>
      <c r="I55" s="267">
        <v>0.0</v>
      </c>
      <c r="J55" s="267">
        <f t="shared" ref="J55:J56" si="3">G55</f>
        <v>661037304.4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</row>
    <row r="56">
      <c r="A56" s="30"/>
      <c r="B56" s="30"/>
      <c r="C56" s="244" t="s">
        <v>133</v>
      </c>
      <c r="D56" s="265" t="s">
        <v>672</v>
      </c>
      <c r="G56" s="215">
        <v>1.41910425906E9</v>
      </c>
      <c r="H56" s="267">
        <v>0.0</v>
      </c>
      <c r="I56" s="267">
        <v>0.0</v>
      </c>
      <c r="J56" s="267">
        <f t="shared" si="3"/>
        <v>1419104259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</row>
    <row r="57">
      <c r="A57" s="30"/>
      <c r="B57" s="30"/>
      <c r="C57" s="244" t="s">
        <v>56</v>
      </c>
      <c r="D57" s="265" t="s">
        <v>674</v>
      </c>
      <c r="G57" s="215">
        <v>0.0</v>
      </c>
      <c r="H57" s="267">
        <v>0.0</v>
      </c>
      <c r="I57" s="267">
        <v>0.0</v>
      </c>
      <c r="J57" s="267">
        <v>0.0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</row>
    <row r="58">
      <c r="A58" s="30"/>
      <c r="B58" s="30"/>
      <c r="C58" s="244" t="s">
        <v>145</v>
      </c>
      <c r="D58" s="265" t="s">
        <v>675</v>
      </c>
      <c r="G58" s="215">
        <v>0.0</v>
      </c>
      <c r="H58" s="267">
        <v>0.0</v>
      </c>
      <c r="I58" s="267">
        <v>0.0</v>
      </c>
      <c r="J58" s="267">
        <v>0.0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</row>
    <row r="59">
      <c r="A59" s="30"/>
      <c r="B59" s="30"/>
      <c r="C59" s="279" t="s">
        <v>157</v>
      </c>
      <c r="D59" s="280" t="s">
        <v>190</v>
      </c>
      <c r="E59" s="219"/>
      <c r="F59" s="219"/>
      <c r="G59" s="281">
        <f t="shared" ref="G59:H59" si="4">sum(G49:G58)</f>
        <v>355067116785</v>
      </c>
      <c r="H59" s="281">
        <f t="shared" si="4"/>
        <v>158311382088</v>
      </c>
      <c r="I59" s="282"/>
      <c r="J59" s="281">
        <f>sum(J49:J58)</f>
        <v>369437953694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</row>
    <row r="60">
      <c r="A60" s="30"/>
      <c r="B60" s="30"/>
      <c r="C60" s="283" t="s">
        <v>678</v>
      </c>
      <c r="D60" s="30"/>
      <c r="E60" s="30"/>
      <c r="F60" s="30"/>
      <c r="G60" s="249"/>
      <c r="H60" s="25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</row>
    <row r="61">
      <c r="A61" s="30"/>
      <c r="B61" s="30"/>
      <c r="C61" s="244"/>
      <c r="D61" s="30"/>
      <c r="E61" s="30"/>
      <c r="F61" s="30"/>
      <c r="G61" s="249"/>
      <c r="H61" s="25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</row>
    <row r="62">
      <c r="A62" s="30"/>
      <c r="B62" s="61"/>
      <c r="C62" s="61" t="s">
        <v>125</v>
      </c>
      <c r="D62" s="30"/>
      <c r="E62" s="30"/>
      <c r="F62" s="3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</row>
    <row r="63">
      <c r="A63" s="30"/>
      <c r="B63" s="31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143"/>
    </row>
    <row r="64">
      <c r="A64" s="37"/>
      <c r="B64" s="37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7"/>
    </row>
    <row r="65">
      <c r="A65" s="30"/>
      <c r="B65" s="30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0"/>
    </row>
    <row r="66">
      <c r="A66" s="30"/>
      <c r="B66" s="30"/>
      <c r="C66" s="30"/>
      <c r="D66" s="30"/>
      <c r="E66" s="30"/>
      <c r="F66" s="30"/>
      <c r="G66" s="45"/>
      <c r="H66" s="59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</row>
  </sheetData>
  <mergeCells count="64">
    <mergeCell ref="D52:F52"/>
    <mergeCell ref="D53:F53"/>
    <mergeCell ref="D54:F54"/>
    <mergeCell ref="D55:F55"/>
    <mergeCell ref="D56:F56"/>
    <mergeCell ref="D57:F57"/>
    <mergeCell ref="D58:F58"/>
    <mergeCell ref="D59:F59"/>
    <mergeCell ref="D39:F39"/>
    <mergeCell ref="D41:F41"/>
    <mergeCell ref="C45:J45"/>
    <mergeCell ref="D47:F48"/>
    <mergeCell ref="D49:F49"/>
    <mergeCell ref="D50:F50"/>
    <mergeCell ref="D51:F51"/>
    <mergeCell ref="C5:I6"/>
    <mergeCell ref="G7:AA7"/>
    <mergeCell ref="M8:N8"/>
    <mergeCell ref="D9:F9"/>
    <mergeCell ref="M9:N9"/>
    <mergeCell ref="L10:M10"/>
    <mergeCell ref="D11:F11"/>
    <mergeCell ref="L11:M11"/>
    <mergeCell ref="N12:O12"/>
    <mergeCell ref="D13:F13"/>
    <mergeCell ref="N13:O13"/>
    <mergeCell ref="O14:P14"/>
    <mergeCell ref="O15:P15"/>
    <mergeCell ref="O16:P16"/>
    <mergeCell ref="O17:P17"/>
    <mergeCell ref="Q18:R18"/>
    <mergeCell ref="Q19:R19"/>
    <mergeCell ref="Q20:R20"/>
    <mergeCell ref="Q21:R21"/>
    <mergeCell ref="L23:M23"/>
    <mergeCell ref="L24:M24"/>
    <mergeCell ref="D15:F15"/>
    <mergeCell ref="D17:F17"/>
    <mergeCell ref="D19:F19"/>
    <mergeCell ref="D24:F24"/>
    <mergeCell ref="D26:F26"/>
    <mergeCell ref="D28:F28"/>
    <mergeCell ref="E29:F29"/>
    <mergeCell ref="Z32:AA32"/>
    <mergeCell ref="Z33:AA33"/>
    <mergeCell ref="Z34:AA34"/>
    <mergeCell ref="Z35:AA35"/>
    <mergeCell ref="Z36:AA36"/>
    <mergeCell ref="Z37:AA37"/>
    <mergeCell ref="K25:L25"/>
    <mergeCell ref="K26:L26"/>
    <mergeCell ref="Z27:AA27"/>
    <mergeCell ref="Z28:AA28"/>
    <mergeCell ref="Z29:AA29"/>
    <mergeCell ref="Z30:AA30"/>
    <mergeCell ref="Z31:AA31"/>
    <mergeCell ref="E32:F32"/>
    <mergeCell ref="E33:F33"/>
    <mergeCell ref="E36:F36"/>
    <mergeCell ref="E37:F37"/>
    <mergeCell ref="K38:L38"/>
    <mergeCell ref="K39:L39"/>
    <mergeCell ref="L40:M40"/>
    <mergeCell ref="L41:M41"/>
  </mergeCell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3" width="2.75"/>
    <col customWidth="1" min="4" max="4" width="74.0"/>
    <col customWidth="1" min="5" max="5" width="14.0"/>
    <col customWidth="1" min="6" max="6" width="15.38"/>
    <col customWidth="1" min="7" max="9" width="15.75"/>
  </cols>
  <sheetData>
    <row r="1">
      <c r="A1" s="1"/>
      <c r="B1" s="1"/>
      <c r="C1" s="1"/>
      <c r="D1" s="1"/>
      <c r="E1" s="2"/>
      <c r="F1" s="4"/>
      <c r="G1" s="4"/>
      <c r="H1" s="4"/>
      <c r="I1" s="4"/>
    </row>
    <row r="2" ht="6.75" customHeight="1">
      <c r="A2" s="1"/>
      <c r="B2" s="3"/>
      <c r="C2" s="3"/>
      <c r="D2" s="3"/>
      <c r="E2" s="7"/>
      <c r="F2" s="8"/>
      <c r="G2" s="8"/>
      <c r="H2" s="8"/>
      <c r="I2" s="8"/>
    </row>
    <row r="3">
      <c r="A3" s="1"/>
      <c r="B3" s="3"/>
      <c r="C3" s="3"/>
      <c r="D3" s="3"/>
      <c r="E3" s="7"/>
      <c r="F3" s="8"/>
      <c r="G3" s="8"/>
      <c r="H3" s="8"/>
      <c r="I3" s="8"/>
    </row>
    <row r="4">
      <c r="A4" s="1"/>
      <c r="B4" s="3"/>
      <c r="C4" s="3"/>
      <c r="D4" s="3"/>
      <c r="E4" s="7"/>
      <c r="F4" s="8"/>
      <c r="G4" s="8"/>
      <c r="H4" s="64"/>
      <c r="I4" s="64">
        <v>46203.0</v>
      </c>
    </row>
    <row r="5">
      <c r="A5" s="5"/>
      <c r="B5" s="6"/>
      <c r="C5" s="16" t="s">
        <v>488</v>
      </c>
      <c r="E5" s="7"/>
      <c r="F5" s="8"/>
      <c r="G5" s="8"/>
      <c r="H5" s="8"/>
      <c r="I5" s="8"/>
    </row>
    <row r="6">
      <c r="A6" s="1"/>
      <c r="B6" s="3"/>
      <c r="E6" s="7" t="s">
        <v>3</v>
      </c>
      <c r="F6" s="8" t="s">
        <v>4</v>
      </c>
      <c r="G6" s="8" t="s">
        <v>6</v>
      </c>
      <c r="H6" s="27" t="s">
        <v>10</v>
      </c>
      <c r="I6" s="27" t="s">
        <v>11</v>
      </c>
    </row>
    <row r="7">
      <c r="A7" s="10"/>
      <c r="B7" s="11"/>
      <c r="C7" s="12" t="s">
        <v>12</v>
      </c>
      <c r="D7" s="13"/>
      <c r="E7" s="120" t="s">
        <v>491</v>
      </c>
      <c r="F7" s="125" t="s">
        <v>492</v>
      </c>
      <c r="G7" s="125" t="s">
        <v>494</v>
      </c>
      <c r="H7" s="125" t="s">
        <v>495</v>
      </c>
      <c r="I7" s="126" t="s">
        <v>7</v>
      </c>
    </row>
    <row r="8">
      <c r="A8" s="14"/>
      <c r="B8" s="15"/>
      <c r="C8" s="181" t="s">
        <v>26</v>
      </c>
      <c r="D8" s="33" t="s">
        <v>497</v>
      </c>
      <c r="E8" s="35">
        <v>0.0</v>
      </c>
      <c r="F8" s="35">
        <v>0.0</v>
      </c>
      <c r="G8" s="186">
        <v>1.4</v>
      </c>
      <c r="H8" s="35">
        <v>0.0</v>
      </c>
      <c r="I8" s="35">
        <v>0.0</v>
      </c>
    </row>
    <row r="9">
      <c r="A9" s="14"/>
      <c r="B9" s="15"/>
      <c r="C9" s="181" t="s">
        <v>35</v>
      </c>
      <c r="D9" s="160" t="s">
        <v>500</v>
      </c>
      <c r="E9" s="35">
        <v>2.4039470775E8</v>
      </c>
      <c r="F9" s="35">
        <v>6474622.82</v>
      </c>
      <c r="G9" s="189"/>
      <c r="H9" s="35">
        <v>1.5016023025E8</v>
      </c>
      <c r="I9" s="35">
        <v>4.513204818E7</v>
      </c>
    </row>
    <row r="10">
      <c r="A10" s="14"/>
      <c r="B10" s="15"/>
      <c r="C10" s="181" t="s">
        <v>39</v>
      </c>
      <c r="D10" s="160" t="s">
        <v>503</v>
      </c>
      <c r="E10" s="189"/>
      <c r="F10" s="189"/>
      <c r="G10" s="189"/>
      <c r="H10" s="35">
        <v>1.03330425564E9</v>
      </c>
      <c r="I10" s="35">
        <v>1.04052096243E9</v>
      </c>
    </row>
    <row r="11">
      <c r="A11" s="14"/>
      <c r="B11" s="15"/>
      <c r="C11" s="181" t="s">
        <v>102</v>
      </c>
      <c r="D11" s="160" t="s">
        <v>505</v>
      </c>
      <c r="E11" s="189"/>
      <c r="F11" s="189"/>
      <c r="G11" s="189"/>
      <c r="H11" s="35">
        <v>0.0</v>
      </c>
      <c r="I11" s="35">
        <v>0.0</v>
      </c>
    </row>
    <row r="12">
      <c r="A12" s="14"/>
      <c r="B12" s="15"/>
      <c r="C12" s="192" t="s">
        <v>45</v>
      </c>
      <c r="D12" s="163" t="s">
        <v>427</v>
      </c>
      <c r="E12" s="194"/>
      <c r="F12" s="194"/>
      <c r="G12" s="194"/>
      <c r="H12" s="194"/>
      <c r="I12" s="196">
        <f>sum(I8:I11)</f>
        <v>1085653011</v>
      </c>
    </row>
    <row r="13">
      <c r="A13" s="30"/>
      <c r="B13" s="30"/>
      <c r="C13" s="30"/>
      <c r="D13" s="30"/>
      <c r="E13" s="45"/>
      <c r="F13" s="59"/>
      <c r="G13" s="30"/>
      <c r="H13" s="30"/>
      <c r="I13" s="30"/>
    </row>
    <row r="14">
      <c r="A14" s="30"/>
      <c r="B14" s="61"/>
      <c r="C14" s="61" t="s">
        <v>125</v>
      </c>
      <c r="D14" s="30"/>
    </row>
    <row r="15">
      <c r="A15" s="30"/>
      <c r="B15" s="31"/>
      <c r="C15" s="63"/>
      <c r="D15" s="63"/>
      <c r="E15" s="63"/>
      <c r="F15" s="63"/>
      <c r="G15" s="65"/>
      <c r="H15" s="143"/>
      <c r="I15" s="143"/>
    </row>
    <row r="16">
      <c r="A16" s="37"/>
      <c r="B16" s="37"/>
      <c r="C16" s="36"/>
      <c r="D16" s="36"/>
      <c r="E16" s="36"/>
      <c r="F16" s="36"/>
      <c r="G16" s="37"/>
      <c r="H16" s="37"/>
      <c r="I16" s="37"/>
    </row>
    <row r="17">
      <c r="A17" s="30"/>
      <c r="B17" s="30"/>
      <c r="C17" s="36"/>
      <c r="D17" s="36"/>
      <c r="E17" s="36"/>
      <c r="F17" s="36"/>
      <c r="G17" s="30"/>
      <c r="H17" s="30"/>
      <c r="I17" s="30"/>
    </row>
    <row r="18">
      <c r="A18" s="30"/>
      <c r="B18" s="30"/>
      <c r="C18" s="30"/>
      <c r="D18" s="30"/>
      <c r="E18" s="45"/>
      <c r="F18" s="59"/>
      <c r="G18" s="30"/>
      <c r="H18" s="30"/>
      <c r="I18" s="30"/>
    </row>
  </sheetData>
  <mergeCells count="1">
    <mergeCell ref="C5:D6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3" width="2.75"/>
    <col customWidth="1" min="4" max="4" width="60.88"/>
    <col customWidth="1" min="5" max="5" width="14.0"/>
    <col customWidth="1" min="6" max="6" width="15.38"/>
    <col customWidth="1" min="7" max="14" width="15.75"/>
  </cols>
  <sheetData>
    <row r="1">
      <c r="A1" s="1"/>
      <c r="B1" s="1"/>
      <c r="C1" s="1"/>
      <c r="D1" s="1"/>
      <c r="E1" s="2"/>
      <c r="F1" s="4"/>
      <c r="G1" s="4"/>
      <c r="H1" s="4"/>
      <c r="I1" s="4"/>
      <c r="J1" s="4"/>
      <c r="K1" s="4"/>
      <c r="L1" s="4"/>
      <c r="M1" s="4"/>
      <c r="N1" s="4"/>
    </row>
    <row r="2" ht="6.75" customHeight="1">
      <c r="A2" s="1"/>
      <c r="B2" s="3"/>
      <c r="C2" s="3"/>
      <c r="D2" s="3"/>
      <c r="E2" s="7"/>
      <c r="F2" s="8"/>
      <c r="G2" s="8"/>
      <c r="H2" s="8"/>
      <c r="I2" s="8"/>
      <c r="J2" s="8"/>
      <c r="K2" s="8"/>
      <c r="L2" s="8"/>
      <c r="M2" s="8"/>
      <c r="N2" s="8"/>
    </row>
    <row r="3">
      <c r="A3" s="1"/>
      <c r="B3" s="3"/>
      <c r="C3" s="3"/>
      <c r="D3" s="3"/>
      <c r="E3" s="7"/>
      <c r="F3" s="8"/>
      <c r="G3" s="8"/>
      <c r="H3" s="8"/>
      <c r="I3" s="8"/>
      <c r="J3" s="8"/>
      <c r="K3" s="8"/>
      <c r="L3" s="8"/>
      <c r="M3" s="8"/>
      <c r="N3" s="8"/>
    </row>
    <row r="4">
      <c r="A4" s="1"/>
      <c r="B4" s="3"/>
      <c r="C4" s="3"/>
      <c r="D4" s="3"/>
      <c r="E4" s="7"/>
      <c r="F4" s="8"/>
      <c r="G4" s="8"/>
      <c r="H4" s="8"/>
      <c r="I4" s="8"/>
      <c r="J4" s="8"/>
      <c r="K4" s="8"/>
      <c r="L4" s="8"/>
      <c r="M4" s="8"/>
      <c r="N4" s="64">
        <v>46203.0</v>
      </c>
    </row>
    <row r="5">
      <c r="A5" s="5"/>
      <c r="B5" s="6"/>
      <c r="C5" s="118" t="s">
        <v>526</v>
      </c>
      <c r="E5" s="7"/>
      <c r="F5" s="8"/>
      <c r="G5" s="8"/>
      <c r="H5" s="8"/>
      <c r="I5" s="8"/>
      <c r="J5" s="8"/>
      <c r="K5" s="8"/>
      <c r="L5" s="8"/>
      <c r="M5" s="8"/>
      <c r="N5" s="8"/>
    </row>
    <row r="6">
      <c r="A6" s="1"/>
      <c r="B6" s="3"/>
      <c r="E6" s="7"/>
      <c r="F6" s="8"/>
      <c r="G6" s="8"/>
      <c r="H6" s="27"/>
      <c r="I6" s="27"/>
      <c r="J6" s="27"/>
      <c r="K6" s="27"/>
      <c r="L6" s="27"/>
      <c r="M6" s="27"/>
      <c r="N6" s="27"/>
    </row>
    <row r="7">
      <c r="A7" s="10"/>
      <c r="B7" s="11"/>
      <c r="C7" s="12" t="s">
        <v>12</v>
      </c>
      <c r="D7" s="13"/>
      <c r="E7" s="7" t="s">
        <v>3</v>
      </c>
      <c r="F7" s="8" t="s">
        <v>4</v>
      </c>
      <c r="G7" s="8" t="s">
        <v>6</v>
      </c>
      <c r="H7" s="27" t="s">
        <v>10</v>
      </c>
      <c r="I7" s="27" t="s">
        <v>527</v>
      </c>
      <c r="J7" s="27" t="s">
        <v>528</v>
      </c>
      <c r="K7" s="27" t="s">
        <v>21</v>
      </c>
      <c r="L7" s="27" t="s">
        <v>22</v>
      </c>
      <c r="M7" s="27" t="s">
        <v>23</v>
      </c>
      <c r="N7" s="27" t="s">
        <v>24</v>
      </c>
    </row>
    <row r="8">
      <c r="A8" s="10"/>
      <c r="B8" s="11"/>
      <c r="C8" s="211" t="s">
        <v>529</v>
      </c>
      <c r="D8" s="13"/>
      <c r="E8" s="212">
        <v>0.0</v>
      </c>
      <c r="F8" s="213">
        <v>0.1</v>
      </c>
      <c r="G8" s="213">
        <v>0.2</v>
      </c>
      <c r="H8" s="213">
        <v>0.5</v>
      </c>
      <c r="I8" s="213">
        <v>0.65</v>
      </c>
      <c r="J8" s="213">
        <v>0.85</v>
      </c>
      <c r="K8" s="213">
        <v>1.0</v>
      </c>
      <c r="L8" s="213">
        <v>1.5</v>
      </c>
      <c r="M8" s="125" t="s">
        <v>499</v>
      </c>
      <c r="N8" s="126" t="s">
        <v>427</v>
      </c>
    </row>
    <row r="9">
      <c r="A9" s="14"/>
      <c r="B9" s="15"/>
      <c r="C9" s="181" t="s">
        <v>490</v>
      </c>
      <c r="E9" s="215">
        <v>0.0</v>
      </c>
      <c r="F9" s="215">
        <v>0.0</v>
      </c>
      <c r="G9" s="215">
        <v>0.0</v>
      </c>
      <c r="H9" s="215">
        <v>0.0</v>
      </c>
      <c r="I9" s="215">
        <v>0.0</v>
      </c>
      <c r="J9" s="215">
        <v>0.0</v>
      </c>
      <c r="K9" s="215">
        <v>0.0</v>
      </c>
      <c r="L9" s="215">
        <v>0.0</v>
      </c>
      <c r="M9" s="215">
        <v>0.0</v>
      </c>
      <c r="N9" s="215">
        <f t="shared" ref="N9:N14" si="1">sum(E9:M9)</f>
        <v>0</v>
      </c>
    </row>
    <row r="10">
      <c r="A10" s="14"/>
      <c r="B10" s="15"/>
      <c r="C10" s="181" t="s">
        <v>496</v>
      </c>
      <c r="E10" s="215">
        <v>0.0</v>
      </c>
      <c r="F10" s="215">
        <v>0.0</v>
      </c>
      <c r="G10" s="215">
        <v>0.0</v>
      </c>
      <c r="H10" s="215">
        <v>0.0</v>
      </c>
      <c r="I10" s="215">
        <v>0.0</v>
      </c>
      <c r="J10" s="215">
        <v>0.0</v>
      </c>
      <c r="K10" s="215">
        <v>0.0</v>
      </c>
      <c r="L10" s="215">
        <v>0.0</v>
      </c>
      <c r="M10" s="215">
        <v>0.0</v>
      </c>
      <c r="N10" s="215">
        <f t="shared" si="1"/>
        <v>0</v>
      </c>
    </row>
    <row r="11">
      <c r="A11" s="14"/>
      <c r="B11" s="15"/>
      <c r="C11" s="181" t="s">
        <v>498</v>
      </c>
      <c r="E11" s="215">
        <v>0.0</v>
      </c>
      <c r="F11" s="215">
        <v>0.0</v>
      </c>
      <c r="G11" s="215">
        <v>0.0</v>
      </c>
      <c r="H11" s="215">
        <v>0.0</v>
      </c>
      <c r="I11" s="215">
        <v>0.0</v>
      </c>
      <c r="J11" s="215">
        <v>0.0</v>
      </c>
      <c r="K11" s="215">
        <v>0.0</v>
      </c>
      <c r="L11" s="215">
        <v>0.0</v>
      </c>
      <c r="M11" s="215">
        <v>0.0</v>
      </c>
      <c r="N11" s="215">
        <f t="shared" si="1"/>
        <v>0</v>
      </c>
    </row>
    <row r="12">
      <c r="A12" s="14"/>
      <c r="B12" s="15"/>
      <c r="C12" s="181" t="s">
        <v>501</v>
      </c>
      <c r="E12" s="215">
        <v>0.0</v>
      </c>
      <c r="F12" s="217"/>
      <c r="G12" s="215">
        <v>3.717522952E7</v>
      </c>
      <c r="H12" s="215">
        <v>0.0</v>
      </c>
      <c r="I12" s="215">
        <v>0.0</v>
      </c>
      <c r="J12" s="215">
        <v>0.0</v>
      </c>
      <c r="K12" s="217"/>
      <c r="L12" s="215">
        <v>0.0</v>
      </c>
      <c r="M12" s="215">
        <v>1.500882831E8</v>
      </c>
      <c r="N12" s="215">
        <f t="shared" si="1"/>
        <v>187263512.6</v>
      </c>
    </row>
    <row r="13">
      <c r="A13" s="14"/>
      <c r="B13" s="15"/>
      <c r="C13" s="181" t="s">
        <v>531</v>
      </c>
      <c r="E13" s="215">
        <v>0.0</v>
      </c>
      <c r="F13" s="215">
        <v>1.003326733071E10</v>
      </c>
      <c r="G13" s="215">
        <v>0.0</v>
      </c>
      <c r="H13" s="215">
        <v>0.0</v>
      </c>
      <c r="I13" s="215">
        <v>0.0</v>
      </c>
      <c r="J13" s="215">
        <v>0.0</v>
      </c>
      <c r="K13" s="215">
        <v>3.004946972E7</v>
      </c>
      <c r="L13" s="215">
        <v>0.0</v>
      </c>
      <c r="M13" s="215">
        <v>0.0</v>
      </c>
      <c r="N13" s="215">
        <f t="shared" si="1"/>
        <v>10063316800</v>
      </c>
    </row>
    <row r="14">
      <c r="A14" s="14"/>
      <c r="B14" s="15"/>
      <c r="C14" s="181" t="s">
        <v>532</v>
      </c>
      <c r="E14" s="215">
        <v>0.0</v>
      </c>
      <c r="F14" s="215">
        <v>0.0</v>
      </c>
      <c r="G14" s="215">
        <v>0.0</v>
      </c>
      <c r="H14" s="215">
        <v>0.0</v>
      </c>
      <c r="I14" s="215">
        <v>0.0</v>
      </c>
      <c r="J14" s="215">
        <v>0.0</v>
      </c>
      <c r="K14" s="215">
        <v>0.0</v>
      </c>
      <c r="L14" s="215">
        <v>0.0</v>
      </c>
      <c r="M14" s="215">
        <v>0.0</v>
      </c>
      <c r="N14" s="215">
        <f t="shared" si="1"/>
        <v>0</v>
      </c>
    </row>
    <row r="15">
      <c r="A15" s="14"/>
      <c r="B15" s="15"/>
      <c r="C15" s="192" t="s">
        <v>427</v>
      </c>
      <c r="D15" s="219"/>
      <c r="E15" s="220">
        <f t="shared" ref="E15:N15" si="2">sum(E9:E14)</f>
        <v>0</v>
      </c>
      <c r="F15" s="220">
        <f t="shared" si="2"/>
        <v>10033267331</v>
      </c>
      <c r="G15" s="220">
        <f t="shared" si="2"/>
        <v>37175229.52</v>
      </c>
      <c r="H15" s="220">
        <f t="shared" si="2"/>
        <v>0</v>
      </c>
      <c r="I15" s="220">
        <f t="shared" si="2"/>
        <v>0</v>
      </c>
      <c r="J15" s="220">
        <f t="shared" si="2"/>
        <v>0</v>
      </c>
      <c r="K15" s="220">
        <f t="shared" si="2"/>
        <v>30049469.72</v>
      </c>
      <c r="L15" s="220">
        <f t="shared" si="2"/>
        <v>0</v>
      </c>
      <c r="M15" s="220">
        <f t="shared" si="2"/>
        <v>150088283.1</v>
      </c>
      <c r="N15" s="220">
        <f t="shared" si="2"/>
        <v>10250580313</v>
      </c>
    </row>
    <row r="16">
      <c r="A16" s="30"/>
      <c r="B16" s="30"/>
      <c r="C16" s="30"/>
      <c r="D16" s="30"/>
      <c r="E16" s="45"/>
      <c r="F16" s="59"/>
      <c r="G16" s="30"/>
      <c r="H16" s="30"/>
      <c r="I16" s="30"/>
      <c r="J16" s="30"/>
      <c r="K16" s="30"/>
      <c r="L16" s="30"/>
      <c r="M16" s="30"/>
      <c r="N16" s="30"/>
    </row>
    <row r="17">
      <c r="A17" s="30"/>
      <c r="B17" s="61"/>
      <c r="C17" s="61" t="s">
        <v>125</v>
      </c>
      <c r="D17" s="30"/>
    </row>
    <row r="18">
      <c r="A18" s="30"/>
      <c r="B18" s="31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143"/>
    </row>
    <row r="19">
      <c r="A19" s="37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7"/>
    </row>
    <row r="20">
      <c r="A20" s="30"/>
      <c r="B20" s="30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0"/>
    </row>
    <row r="21">
      <c r="A21" s="30"/>
      <c r="B21" s="30"/>
      <c r="C21" s="30"/>
      <c r="D21" s="30"/>
      <c r="E21" s="45"/>
      <c r="F21" s="59"/>
      <c r="G21" s="30"/>
      <c r="H21" s="30"/>
      <c r="I21" s="30"/>
      <c r="J21" s="30"/>
      <c r="K21" s="30"/>
      <c r="L21" s="30"/>
      <c r="M21" s="30"/>
      <c r="N21" s="30"/>
    </row>
  </sheetData>
  <mergeCells count="8">
    <mergeCell ref="C5:D6"/>
    <mergeCell ref="C9:D9"/>
    <mergeCell ref="C10:D10"/>
    <mergeCell ref="C11:D11"/>
    <mergeCell ref="C12:D12"/>
    <mergeCell ref="C13:D13"/>
    <mergeCell ref="C14:D14"/>
    <mergeCell ref="C15:D15"/>
  </mergeCell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3" width="2.75"/>
    <col customWidth="1" min="4" max="4" width="46.25"/>
    <col customWidth="1" min="5" max="5" width="14.0"/>
    <col customWidth="1" min="6" max="6" width="15.38"/>
    <col customWidth="1" min="7" max="10" width="15.75"/>
  </cols>
  <sheetData>
    <row r="1">
      <c r="A1" s="1"/>
      <c r="B1" s="1"/>
      <c r="C1" s="1"/>
      <c r="D1" s="1"/>
      <c r="E1" s="2"/>
      <c r="F1" s="4"/>
      <c r="G1" s="4"/>
      <c r="H1" s="4"/>
      <c r="I1" s="4"/>
      <c r="J1" s="4"/>
    </row>
    <row r="2" ht="6.75" customHeight="1">
      <c r="A2" s="1"/>
      <c r="B2" s="3"/>
      <c r="C2" s="3"/>
      <c r="D2" s="3"/>
      <c r="E2" s="7"/>
      <c r="F2" s="8"/>
      <c r="G2" s="8"/>
      <c r="H2" s="8"/>
      <c r="I2" s="8"/>
      <c r="J2" s="8"/>
    </row>
    <row r="3">
      <c r="A3" s="1"/>
      <c r="B3" s="3"/>
      <c r="C3" s="3"/>
      <c r="D3" s="3"/>
      <c r="E3" s="7"/>
      <c r="F3" s="8"/>
      <c r="G3" s="8"/>
      <c r="H3" s="8"/>
      <c r="I3" s="8"/>
      <c r="J3" s="8"/>
    </row>
    <row r="4">
      <c r="A4" s="1"/>
      <c r="B4" s="3"/>
      <c r="C4" s="3"/>
      <c r="D4" s="3"/>
      <c r="E4" s="7"/>
      <c r="F4" s="8"/>
      <c r="G4" s="8"/>
      <c r="H4" s="8"/>
      <c r="I4" s="8"/>
      <c r="J4" s="64">
        <v>46203.0</v>
      </c>
    </row>
    <row r="5">
      <c r="A5" s="5"/>
      <c r="B5" s="6"/>
      <c r="C5" s="118" t="s">
        <v>533</v>
      </c>
      <c r="E5" s="7" t="s">
        <v>3</v>
      </c>
      <c r="F5" s="8" t="s">
        <v>4</v>
      </c>
      <c r="G5" s="8" t="s">
        <v>6</v>
      </c>
      <c r="H5" s="27" t="s">
        <v>10</v>
      </c>
      <c r="I5" s="27" t="s">
        <v>11</v>
      </c>
      <c r="J5" s="27" t="s">
        <v>21</v>
      </c>
    </row>
    <row r="6">
      <c r="A6" s="1"/>
      <c r="B6" s="3"/>
      <c r="E6" s="221" t="s">
        <v>535</v>
      </c>
      <c r="F6" s="178"/>
      <c r="G6" s="178"/>
      <c r="H6" s="18"/>
      <c r="I6" s="123" t="s">
        <v>536</v>
      </c>
      <c r="J6" s="178"/>
    </row>
    <row r="7" ht="30.75" customHeight="1">
      <c r="A7" s="10"/>
      <c r="B7" s="11"/>
      <c r="C7" s="12"/>
      <c r="D7" s="13"/>
      <c r="E7" s="223" t="s">
        <v>539</v>
      </c>
      <c r="F7" s="224"/>
      <c r="G7" s="225" t="s">
        <v>541</v>
      </c>
      <c r="H7" s="224"/>
      <c r="I7" s="129" t="s">
        <v>539</v>
      </c>
      <c r="J7" s="226" t="s">
        <v>541</v>
      </c>
    </row>
    <row r="8">
      <c r="A8" s="10"/>
      <c r="B8" s="11"/>
      <c r="C8" s="12" t="s">
        <v>12</v>
      </c>
      <c r="D8" s="13"/>
      <c r="E8" s="179" t="s">
        <v>546</v>
      </c>
      <c r="F8" s="129" t="s">
        <v>547</v>
      </c>
      <c r="G8" s="129" t="s">
        <v>546</v>
      </c>
      <c r="H8" s="129" t="s">
        <v>547</v>
      </c>
      <c r="I8" s="130"/>
      <c r="J8" s="131"/>
    </row>
    <row r="9">
      <c r="A9" s="14"/>
      <c r="B9" s="15"/>
      <c r="C9" s="33" t="s">
        <v>548</v>
      </c>
      <c r="E9" s="53" t="s">
        <v>111</v>
      </c>
      <c r="F9" s="53" t="s">
        <v>111</v>
      </c>
      <c r="G9" s="53" t="s">
        <v>111</v>
      </c>
      <c r="H9" s="53">
        <v>4.337176E7</v>
      </c>
      <c r="I9" s="53">
        <v>1.5069116284E10</v>
      </c>
      <c r="J9" s="53">
        <v>5.04960299E8</v>
      </c>
    </row>
    <row r="10">
      <c r="A10" s="14"/>
      <c r="B10" s="15"/>
      <c r="C10" s="160" t="s">
        <v>551</v>
      </c>
      <c r="E10" s="53" t="s">
        <v>111</v>
      </c>
      <c r="F10" s="53" t="s">
        <v>111</v>
      </c>
      <c r="G10" s="53" t="s">
        <v>111</v>
      </c>
      <c r="H10" s="53" t="s">
        <v>111</v>
      </c>
      <c r="I10" s="53" t="s">
        <v>111</v>
      </c>
      <c r="J10" s="53" t="s">
        <v>111</v>
      </c>
    </row>
    <row r="11">
      <c r="A11" s="14"/>
      <c r="B11" s="15"/>
      <c r="C11" s="181" t="s">
        <v>552</v>
      </c>
      <c r="E11" s="53" t="s">
        <v>111</v>
      </c>
      <c r="F11" s="53" t="s">
        <v>111</v>
      </c>
      <c r="G11" s="53" t="s">
        <v>111</v>
      </c>
      <c r="H11" s="53" t="s">
        <v>111</v>
      </c>
      <c r="I11" s="53">
        <v>5.06051994E8</v>
      </c>
      <c r="J11" s="53">
        <v>1.5135177341E10</v>
      </c>
    </row>
    <row r="12">
      <c r="A12" s="14"/>
      <c r="B12" s="15"/>
      <c r="C12" s="181" t="s">
        <v>554</v>
      </c>
      <c r="E12" s="53" t="s">
        <v>111</v>
      </c>
      <c r="F12" s="53" t="s">
        <v>111</v>
      </c>
      <c r="G12" s="53" t="s">
        <v>111</v>
      </c>
      <c r="H12" s="53" t="s">
        <v>111</v>
      </c>
      <c r="I12" s="53" t="s">
        <v>111</v>
      </c>
      <c r="J12" s="53" t="s">
        <v>111</v>
      </c>
    </row>
    <row r="13">
      <c r="A13" s="14"/>
      <c r="B13" s="15"/>
      <c r="C13" s="181" t="s">
        <v>557</v>
      </c>
      <c r="E13" s="53" t="s">
        <v>111</v>
      </c>
      <c r="F13" s="53" t="s">
        <v>111</v>
      </c>
      <c r="G13" s="53" t="s">
        <v>111</v>
      </c>
      <c r="H13" s="53" t="s">
        <v>111</v>
      </c>
      <c r="I13" s="53" t="s">
        <v>111</v>
      </c>
      <c r="J13" s="53" t="s">
        <v>111</v>
      </c>
    </row>
    <row r="14">
      <c r="A14" s="14"/>
      <c r="B14" s="15"/>
      <c r="C14" s="181" t="s">
        <v>558</v>
      </c>
      <c r="E14" s="53" t="s">
        <v>111</v>
      </c>
      <c r="F14" s="53" t="s">
        <v>111</v>
      </c>
      <c r="G14" s="53" t="s">
        <v>111</v>
      </c>
      <c r="H14" s="53" t="s">
        <v>111</v>
      </c>
      <c r="I14" s="53" t="s">
        <v>111</v>
      </c>
      <c r="J14" s="53" t="s">
        <v>111</v>
      </c>
    </row>
    <row r="15">
      <c r="A15" s="14"/>
      <c r="B15" s="15"/>
      <c r="C15" s="181" t="s">
        <v>559</v>
      </c>
      <c r="E15" s="53" t="s">
        <v>111</v>
      </c>
      <c r="F15" s="53" t="s">
        <v>111</v>
      </c>
      <c r="G15" s="53" t="s">
        <v>111</v>
      </c>
      <c r="H15" s="53" t="s">
        <v>111</v>
      </c>
      <c r="I15" s="53" t="s">
        <v>111</v>
      </c>
      <c r="J15" s="53" t="s">
        <v>111</v>
      </c>
    </row>
    <row r="16">
      <c r="A16" s="30"/>
      <c r="B16" s="30"/>
      <c r="C16" s="30"/>
      <c r="D16" s="30"/>
      <c r="E16" s="45"/>
      <c r="F16" s="59"/>
      <c r="G16" s="30"/>
      <c r="H16" s="30"/>
      <c r="I16" s="30"/>
      <c r="J16" s="30"/>
    </row>
    <row r="17">
      <c r="A17" s="30"/>
      <c r="B17" s="61"/>
      <c r="C17" s="61" t="s">
        <v>125</v>
      </c>
      <c r="D17" s="30"/>
    </row>
    <row r="18">
      <c r="A18" s="30"/>
      <c r="B18" s="31"/>
      <c r="C18" s="63"/>
      <c r="D18" s="63"/>
      <c r="E18" s="63"/>
      <c r="F18" s="63"/>
      <c r="G18" s="65"/>
      <c r="H18" s="65"/>
      <c r="I18" s="65"/>
      <c r="J18" s="65"/>
    </row>
    <row r="19">
      <c r="A19" s="37"/>
      <c r="B19" s="37"/>
      <c r="C19" s="36"/>
      <c r="D19" s="36"/>
      <c r="E19" s="36"/>
      <c r="F19" s="36"/>
      <c r="G19" s="37"/>
      <c r="H19" s="37"/>
      <c r="I19" s="37"/>
      <c r="J19" s="37"/>
    </row>
    <row r="20">
      <c r="A20" s="30"/>
      <c r="B20" s="30"/>
      <c r="C20" s="36"/>
      <c r="D20" s="36"/>
      <c r="E20" s="36"/>
      <c r="F20" s="36"/>
      <c r="G20" s="30"/>
      <c r="H20" s="30"/>
      <c r="I20" s="30"/>
      <c r="J20" s="30"/>
    </row>
    <row r="21">
      <c r="A21" s="30"/>
      <c r="B21" s="30"/>
      <c r="C21" s="30"/>
      <c r="D21" s="30"/>
      <c r="E21" s="45"/>
      <c r="F21" s="59"/>
      <c r="G21" s="30"/>
      <c r="H21" s="30"/>
      <c r="I21" s="30"/>
      <c r="J21" s="30"/>
    </row>
  </sheetData>
  <mergeCells count="14">
    <mergeCell ref="C9:D9"/>
    <mergeCell ref="C10:D10"/>
    <mergeCell ref="C11:D11"/>
    <mergeCell ref="C12:D12"/>
    <mergeCell ref="C13:D13"/>
    <mergeCell ref="C14:D14"/>
    <mergeCell ref="C15:D15"/>
    <mergeCell ref="C5:D6"/>
    <mergeCell ref="E6:H6"/>
    <mergeCell ref="I6:J6"/>
    <mergeCell ref="E7:F7"/>
    <mergeCell ref="G7:H7"/>
    <mergeCell ref="I7:I8"/>
    <mergeCell ref="J7:J8"/>
  </mergeCell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3" width="1.88"/>
    <col customWidth="1" min="4" max="4" width="74.0"/>
    <col customWidth="1" min="5" max="5" width="14.0"/>
    <col customWidth="1" min="6" max="6" width="15.38"/>
  </cols>
  <sheetData>
    <row r="1">
      <c r="A1" s="1"/>
      <c r="B1" s="1"/>
      <c r="C1" s="1"/>
      <c r="D1" s="1"/>
      <c r="E1" s="2"/>
      <c r="F1" s="4"/>
    </row>
    <row r="2" ht="6.75" customHeight="1">
      <c r="A2" s="1"/>
      <c r="B2" s="3"/>
      <c r="C2" s="3"/>
      <c r="D2" s="3"/>
      <c r="E2" s="7"/>
      <c r="F2" s="8"/>
    </row>
    <row r="3">
      <c r="A3" s="1"/>
      <c r="B3" s="3"/>
      <c r="C3" s="3"/>
      <c r="D3" s="3"/>
      <c r="E3" s="7"/>
      <c r="F3" s="8"/>
    </row>
    <row r="4">
      <c r="A4" s="1"/>
      <c r="B4" s="3"/>
      <c r="C4" s="3"/>
      <c r="D4" s="3"/>
      <c r="E4" s="7"/>
      <c r="F4" s="64">
        <v>46203.0</v>
      </c>
    </row>
    <row r="5">
      <c r="A5" s="5"/>
      <c r="B5" s="6"/>
      <c r="C5" s="16" t="s">
        <v>534</v>
      </c>
      <c r="E5" s="7"/>
      <c r="F5" s="8"/>
    </row>
    <row r="6">
      <c r="A6" s="1"/>
      <c r="B6" s="3"/>
      <c r="E6" s="7" t="s">
        <v>3</v>
      </c>
      <c r="F6" s="8" t="s">
        <v>4</v>
      </c>
    </row>
    <row r="7">
      <c r="A7" s="10"/>
      <c r="B7" s="11"/>
      <c r="C7" s="12" t="s">
        <v>12</v>
      </c>
      <c r="D7" s="13"/>
      <c r="E7" s="120" t="s">
        <v>537</v>
      </c>
      <c r="F7" s="126" t="s">
        <v>538</v>
      </c>
    </row>
    <row r="8">
      <c r="A8" s="14"/>
      <c r="B8" s="15"/>
      <c r="C8" s="222" t="s">
        <v>540</v>
      </c>
      <c r="E8" s="21"/>
      <c r="F8" s="21"/>
    </row>
    <row r="9">
      <c r="A9" s="14"/>
      <c r="B9" s="15"/>
      <c r="C9" s="181"/>
      <c r="D9" s="160" t="s">
        <v>542</v>
      </c>
      <c r="E9" s="21"/>
      <c r="F9" s="21"/>
    </row>
    <row r="10">
      <c r="A10" s="14"/>
      <c r="B10" s="15"/>
      <c r="C10" s="181"/>
      <c r="D10" s="160" t="s">
        <v>543</v>
      </c>
      <c r="E10" s="21"/>
      <c r="F10" s="21"/>
    </row>
    <row r="11">
      <c r="A11" s="14"/>
      <c r="B11" s="15"/>
      <c r="C11" s="181"/>
      <c r="D11" s="160" t="s">
        <v>544</v>
      </c>
      <c r="E11" s="21"/>
      <c r="F11" s="21"/>
    </row>
    <row r="12">
      <c r="A12" s="14"/>
      <c r="B12" s="15"/>
      <c r="C12" s="227" t="s">
        <v>545</v>
      </c>
      <c r="D12" s="228"/>
      <c r="E12" s="229"/>
      <c r="F12" s="229"/>
    </row>
    <row r="13">
      <c r="A13" s="14"/>
      <c r="B13" s="15"/>
      <c r="C13" s="192" t="s">
        <v>550</v>
      </c>
      <c r="D13" s="219"/>
      <c r="E13" s="230"/>
      <c r="F13" s="230"/>
    </row>
    <row r="14">
      <c r="A14" s="14"/>
      <c r="B14" s="15"/>
      <c r="C14" s="181"/>
      <c r="D14" s="160" t="s">
        <v>553</v>
      </c>
      <c r="E14" s="21"/>
      <c r="F14" s="21"/>
    </row>
    <row r="15">
      <c r="A15" s="14"/>
      <c r="B15" s="15"/>
      <c r="C15" s="181"/>
      <c r="D15" s="160" t="s">
        <v>556</v>
      </c>
      <c r="E15" s="21"/>
      <c r="F15" s="21"/>
    </row>
    <row r="16">
      <c r="A16" s="14"/>
      <c r="B16" s="15"/>
      <c r="C16" s="181"/>
      <c r="D16" s="160"/>
      <c r="E16" s="21"/>
      <c r="F16" s="21"/>
    </row>
    <row r="17">
      <c r="A17" s="30"/>
      <c r="B17" s="61"/>
      <c r="C17" s="61" t="s">
        <v>125</v>
      </c>
      <c r="D17" s="30"/>
    </row>
    <row r="18">
      <c r="A18" s="30"/>
      <c r="B18" s="31"/>
      <c r="C18" s="63"/>
      <c r="D18" s="63" t="s">
        <v>560</v>
      </c>
      <c r="E18" s="63"/>
      <c r="F18" s="63"/>
    </row>
    <row r="19">
      <c r="A19" s="37"/>
      <c r="B19" s="37"/>
      <c r="C19" s="36"/>
      <c r="D19" s="36"/>
      <c r="E19" s="36"/>
      <c r="F19" s="36"/>
    </row>
    <row r="20">
      <c r="A20" s="30"/>
      <c r="B20" s="30"/>
      <c r="C20" s="36"/>
      <c r="D20" s="36"/>
      <c r="E20" s="36"/>
      <c r="F20" s="36"/>
    </row>
    <row r="21">
      <c r="A21" s="30"/>
      <c r="B21" s="30"/>
      <c r="C21" s="30"/>
      <c r="D21" s="30"/>
      <c r="E21" s="45"/>
      <c r="F21" s="59"/>
    </row>
  </sheetData>
  <mergeCells count="4">
    <mergeCell ref="C5:D6"/>
    <mergeCell ref="C8:D8"/>
    <mergeCell ref="C12:D12"/>
    <mergeCell ref="C13:D13"/>
  </mergeCell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3" width="2.75"/>
    <col customWidth="1" min="4" max="4" width="74.0"/>
    <col customWidth="1" min="5" max="5" width="14.0"/>
    <col customWidth="1" min="6" max="6" width="15.38"/>
  </cols>
  <sheetData>
    <row r="1">
      <c r="A1" s="1"/>
      <c r="B1" s="1"/>
      <c r="C1" s="1"/>
      <c r="D1" s="1"/>
      <c r="E1" s="2"/>
      <c r="F1" s="4"/>
    </row>
    <row r="2" ht="6.75" customHeight="1">
      <c r="A2" s="1"/>
      <c r="B2" s="3"/>
      <c r="C2" s="3"/>
      <c r="D2" s="3"/>
      <c r="E2" s="7"/>
      <c r="F2" s="8"/>
    </row>
    <row r="3">
      <c r="A3" s="1"/>
      <c r="B3" s="3"/>
      <c r="C3" s="3"/>
      <c r="D3" s="3"/>
      <c r="E3" s="7"/>
      <c r="F3" s="8"/>
    </row>
    <row r="4">
      <c r="A4" s="1"/>
      <c r="B4" s="3"/>
      <c r="C4" s="3"/>
      <c r="D4" s="3"/>
      <c r="E4" s="7"/>
      <c r="F4" s="64">
        <v>46203.0</v>
      </c>
    </row>
    <row r="5">
      <c r="A5" s="5"/>
      <c r="B5" s="6"/>
      <c r="C5" s="16" t="s">
        <v>561</v>
      </c>
      <c r="E5" s="7"/>
      <c r="F5" s="8"/>
    </row>
    <row r="6">
      <c r="A6" s="1"/>
      <c r="B6" s="3"/>
      <c r="E6" s="7" t="s">
        <v>3</v>
      </c>
      <c r="F6" s="8" t="s">
        <v>4</v>
      </c>
    </row>
    <row r="7">
      <c r="A7" s="10"/>
      <c r="B7" s="11"/>
      <c r="C7" s="12" t="s">
        <v>12</v>
      </c>
      <c r="D7" s="13"/>
      <c r="E7" s="120" t="s">
        <v>562</v>
      </c>
      <c r="F7" s="126" t="s">
        <v>7</v>
      </c>
    </row>
    <row r="8">
      <c r="A8" s="14"/>
      <c r="B8" s="15"/>
      <c r="C8" s="232" t="s">
        <v>26</v>
      </c>
      <c r="D8" s="233" t="s">
        <v>563</v>
      </c>
      <c r="E8" s="234"/>
      <c r="F8" s="53">
        <v>4030157.0</v>
      </c>
    </row>
    <row r="9">
      <c r="A9" s="14"/>
      <c r="B9" s="15"/>
      <c r="C9" s="181" t="s">
        <v>35</v>
      </c>
      <c r="D9" s="160" t="s">
        <v>564</v>
      </c>
      <c r="E9" s="53">
        <v>7.80811E7</v>
      </c>
      <c r="F9" s="53">
        <v>1561622.0</v>
      </c>
    </row>
    <row r="10">
      <c r="A10" s="14"/>
      <c r="B10" s="15"/>
      <c r="C10" s="181" t="s">
        <v>39</v>
      </c>
      <c r="D10" s="193" t="s">
        <v>565</v>
      </c>
      <c r="E10" s="53" t="s">
        <v>111</v>
      </c>
      <c r="F10" s="53" t="s">
        <v>111</v>
      </c>
    </row>
    <row r="11">
      <c r="A11" s="14"/>
      <c r="B11" s="15"/>
      <c r="C11" s="181" t="s">
        <v>102</v>
      </c>
      <c r="D11" s="193" t="s">
        <v>566</v>
      </c>
      <c r="E11" s="53">
        <v>7.80811E7</v>
      </c>
      <c r="F11" s="53">
        <v>1561622.0</v>
      </c>
    </row>
    <row r="12">
      <c r="A12" s="14"/>
      <c r="B12" s="15"/>
      <c r="C12" s="181" t="s">
        <v>43</v>
      </c>
      <c r="D12" s="193" t="s">
        <v>567</v>
      </c>
      <c r="E12" s="53" t="s">
        <v>111</v>
      </c>
      <c r="F12" s="53" t="s">
        <v>111</v>
      </c>
    </row>
    <row r="13">
      <c r="A13" s="14"/>
      <c r="B13" s="15"/>
      <c r="C13" s="181" t="s">
        <v>107</v>
      </c>
      <c r="D13" s="193" t="s">
        <v>568</v>
      </c>
      <c r="E13" s="53" t="s">
        <v>111</v>
      </c>
      <c r="F13" s="53" t="s">
        <v>111</v>
      </c>
    </row>
    <row r="14">
      <c r="A14" s="14"/>
      <c r="B14" s="15"/>
      <c r="C14" s="181" t="s">
        <v>50</v>
      </c>
      <c r="D14" s="237" t="s">
        <v>569</v>
      </c>
      <c r="E14" s="53" t="s">
        <v>111</v>
      </c>
      <c r="F14" s="234"/>
    </row>
    <row r="15">
      <c r="A15" s="14"/>
      <c r="B15" s="15"/>
      <c r="C15" s="181" t="s">
        <v>133</v>
      </c>
      <c r="D15" s="237" t="s">
        <v>570</v>
      </c>
      <c r="E15" s="53" t="s">
        <v>111</v>
      </c>
      <c r="F15" s="53" t="s">
        <v>111</v>
      </c>
    </row>
    <row r="16">
      <c r="A16" s="14"/>
      <c r="B16" s="15"/>
      <c r="C16" s="181" t="s">
        <v>56</v>
      </c>
      <c r="D16" s="237" t="s">
        <v>571</v>
      </c>
      <c r="E16" s="53">
        <v>2.8383947E7</v>
      </c>
      <c r="F16" s="53">
        <v>2468535.0</v>
      </c>
    </row>
    <row r="17">
      <c r="A17" s="14"/>
      <c r="B17" s="15"/>
      <c r="C17" s="181" t="s">
        <v>145</v>
      </c>
      <c r="D17" s="237" t="s">
        <v>572</v>
      </c>
      <c r="E17" s="53" t="s">
        <v>111</v>
      </c>
      <c r="F17" s="53" t="s">
        <v>111</v>
      </c>
    </row>
    <row r="18">
      <c r="A18" s="14"/>
      <c r="B18" s="15"/>
      <c r="C18" s="232" t="s">
        <v>157</v>
      </c>
      <c r="D18" s="238" t="s">
        <v>573</v>
      </c>
      <c r="E18" s="234"/>
      <c r="F18" s="53" t="s">
        <v>111</v>
      </c>
    </row>
    <row r="19">
      <c r="A19" s="14"/>
      <c r="B19" s="15"/>
      <c r="C19" s="181" t="s">
        <v>60</v>
      </c>
      <c r="D19" s="160" t="s">
        <v>574</v>
      </c>
      <c r="E19" s="53" t="s">
        <v>111</v>
      </c>
      <c r="F19" s="53" t="s">
        <v>111</v>
      </c>
    </row>
    <row r="20">
      <c r="A20" s="14"/>
      <c r="B20" s="15"/>
      <c r="C20" s="181" t="s">
        <v>66</v>
      </c>
      <c r="D20" s="193" t="s">
        <v>565</v>
      </c>
      <c r="E20" s="53" t="s">
        <v>111</v>
      </c>
      <c r="F20" s="53" t="s">
        <v>111</v>
      </c>
    </row>
    <row r="21">
      <c r="A21" s="14"/>
      <c r="B21" s="15"/>
      <c r="C21" s="181" t="s">
        <v>77</v>
      </c>
      <c r="D21" s="193" t="s">
        <v>566</v>
      </c>
      <c r="E21" s="53" t="s">
        <v>111</v>
      </c>
      <c r="F21" s="53" t="s">
        <v>111</v>
      </c>
    </row>
    <row r="22">
      <c r="A22" s="14"/>
      <c r="B22" s="15"/>
      <c r="C22" s="181" t="s">
        <v>186</v>
      </c>
      <c r="D22" s="193" t="s">
        <v>567</v>
      </c>
      <c r="E22" s="53" t="s">
        <v>111</v>
      </c>
      <c r="F22" s="53" t="s">
        <v>111</v>
      </c>
    </row>
    <row r="23">
      <c r="A23" s="14"/>
      <c r="B23" s="15"/>
      <c r="C23" s="181" t="s">
        <v>477</v>
      </c>
      <c r="D23" s="193" t="s">
        <v>568</v>
      </c>
      <c r="E23" s="53" t="s">
        <v>111</v>
      </c>
      <c r="F23" s="53" t="s">
        <v>111</v>
      </c>
    </row>
    <row r="24">
      <c r="A24" s="14"/>
      <c r="B24" s="15"/>
      <c r="C24" s="181" t="s">
        <v>192</v>
      </c>
      <c r="D24" s="237" t="s">
        <v>587</v>
      </c>
      <c r="E24" s="53" t="s">
        <v>111</v>
      </c>
      <c r="F24" s="234"/>
    </row>
    <row r="25">
      <c r="A25" s="30"/>
      <c r="B25" s="30"/>
      <c r="C25" s="181" t="s">
        <v>199</v>
      </c>
      <c r="D25" s="237" t="s">
        <v>593</v>
      </c>
      <c r="E25" s="239" t="s">
        <v>111</v>
      </c>
      <c r="F25" s="240" t="s">
        <v>111</v>
      </c>
    </row>
    <row r="26">
      <c r="A26" s="30"/>
      <c r="B26" s="30"/>
      <c r="C26" s="181" t="s">
        <v>204</v>
      </c>
      <c r="D26" s="237" t="s">
        <v>571</v>
      </c>
      <c r="E26" s="239" t="s">
        <v>111</v>
      </c>
      <c r="F26" s="240" t="s">
        <v>111</v>
      </c>
    </row>
    <row r="27">
      <c r="A27" s="30"/>
      <c r="B27" s="30"/>
      <c r="C27" s="181" t="s">
        <v>91</v>
      </c>
      <c r="D27" s="237" t="s">
        <v>598</v>
      </c>
      <c r="E27" s="239" t="s">
        <v>111</v>
      </c>
      <c r="F27" s="240" t="s">
        <v>111</v>
      </c>
    </row>
    <row r="28">
      <c r="A28" s="30"/>
      <c r="B28" s="30"/>
      <c r="C28" s="181"/>
      <c r="D28" s="193"/>
      <c r="E28" s="45"/>
      <c r="F28" s="59"/>
    </row>
    <row r="29">
      <c r="A29" s="30"/>
      <c r="B29" s="61"/>
      <c r="C29" s="61" t="s">
        <v>125</v>
      </c>
      <c r="D29" s="30"/>
    </row>
    <row r="30">
      <c r="A30" s="30"/>
      <c r="B30" s="31"/>
      <c r="C30" s="63"/>
      <c r="D30" s="106"/>
      <c r="E30" s="106"/>
      <c r="F30" s="106"/>
    </row>
    <row r="31">
      <c r="A31" s="37"/>
      <c r="B31" s="37"/>
    </row>
    <row r="32">
      <c r="A32" s="30"/>
      <c r="B32" s="30"/>
    </row>
    <row r="33">
      <c r="A33" s="30"/>
      <c r="B33" s="30"/>
      <c r="C33" s="30"/>
      <c r="D33" s="30"/>
      <c r="E33" s="45"/>
      <c r="F33" s="59"/>
    </row>
  </sheetData>
  <mergeCells count="2">
    <mergeCell ref="C5:D6"/>
    <mergeCell ref="C30:F32"/>
  </mergeCell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3" width="2.75"/>
    <col customWidth="1" min="4" max="4" width="74.0"/>
    <col customWidth="1" min="5" max="13" width="10.13"/>
  </cols>
  <sheetData>
    <row r="1">
      <c r="A1" s="1"/>
      <c r="B1" s="1"/>
      <c r="C1" s="1"/>
      <c r="D1" s="1"/>
      <c r="E1" s="2"/>
      <c r="F1" s="4"/>
      <c r="G1" s="4"/>
      <c r="H1" s="4"/>
      <c r="I1" s="4"/>
      <c r="J1" s="4"/>
      <c r="K1" s="4"/>
      <c r="L1" s="4"/>
      <c r="M1" s="4"/>
    </row>
    <row r="2" ht="6.75" customHeight="1">
      <c r="A2" s="1"/>
      <c r="B2" s="3"/>
      <c r="C2" s="3"/>
      <c r="D2" s="3"/>
      <c r="E2" s="7"/>
      <c r="F2" s="8"/>
      <c r="G2" s="8"/>
      <c r="H2" s="8"/>
      <c r="I2" s="8"/>
      <c r="J2" s="8"/>
      <c r="K2" s="8"/>
      <c r="L2" s="8"/>
      <c r="M2" s="8"/>
    </row>
    <row r="3">
      <c r="A3" s="1"/>
      <c r="B3" s="3"/>
      <c r="C3" s="3"/>
      <c r="D3" s="3"/>
      <c r="E3" s="7"/>
      <c r="F3" s="8"/>
      <c r="G3" s="8"/>
      <c r="H3" s="8"/>
      <c r="I3" s="8"/>
      <c r="J3" s="8"/>
      <c r="K3" s="8"/>
      <c r="L3" s="8"/>
      <c r="M3" s="8"/>
    </row>
    <row r="4">
      <c r="A4" s="1"/>
      <c r="B4" s="3"/>
      <c r="C4" s="3"/>
      <c r="D4" s="3"/>
      <c r="E4" s="7"/>
      <c r="F4" s="8"/>
      <c r="G4" s="8"/>
      <c r="H4" s="64"/>
      <c r="I4" s="64"/>
      <c r="J4" s="64"/>
      <c r="K4" s="64"/>
      <c r="L4" s="64"/>
      <c r="M4" s="64">
        <v>46203.0</v>
      </c>
    </row>
    <row r="5">
      <c r="A5" s="5"/>
      <c r="B5" s="6"/>
      <c r="C5" s="16" t="s">
        <v>596</v>
      </c>
      <c r="E5" s="7" t="s">
        <v>3</v>
      </c>
      <c r="F5" s="27" t="s">
        <v>6</v>
      </c>
      <c r="G5" s="27" t="s">
        <v>10</v>
      </c>
      <c r="H5" s="27" t="s">
        <v>11</v>
      </c>
      <c r="I5" s="27" t="s">
        <v>22</v>
      </c>
      <c r="J5" s="27" t="s">
        <v>23</v>
      </c>
      <c r="K5" s="27" t="s">
        <v>24</v>
      </c>
      <c r="L5" s="27" t="s">
        <v>28</v>
      </c>
      <c r="M5" s="27" t="s">
        <v>29</v>
      </c>
    </row>
    <row r="6">
      <c r="A6" s="1"/>
      <c r="B6" s="3"/>
      <c r="E6" s="241" t="s">
        <v>597</v>
      </c>
      <c r="F6" s="178"/>
      <c r="G6" s="18"/>
      <c r="H6" s="242" t="s">
        <v>599</v>
      </c>
      <c r="I6" s="178"/>
      <c r="J6" s="18"/>
      <c r="K6" s="242" t="s">
        <v>602</v>
      </c>
      <c r="L6" s="178"/>
      <c r="M6" s="178"/>
    </row>
    <row r="7">
      <c r="A7" s="10"/>
      <c r="B7" s="11"/>
      <c r="C7" s="12" t="s">
        <v>12</v>
      </c>
      <c r="D7" s="13"/>
      <c r="E7" s="179" t="s">
        <v>603</v>
      </c>
      <c r="F7" s="129" t="s">
        <v>604</v>
      </c>
      <c r="G7" s="129" t="s">
        <v>422</v>
      </c>
      <c r="H7" s="129" t="s">
        <v>603</v>
      </c>
      <c r="I7" s="129" t="s">
        <v>604</v>
      </c>
      <c r="J7" s="129" t="s">
        <v>422</v>
      </c>
      <c r="K7" s="129" t="s">
        <v>603</v>
      </c>
      <c r="L7" s="129" t="s">
        <v>604</v>
      </c>
      <c r="M7" s="226" t="s">
        <v>422</v>
      </c>
    </row>
    <row r="8">
      <c r="A8" s="14"/>
      <c r="B8" s="15"/>
      <c r="C8" s="181" t="s">
        <v>26</v>
      </c>
      <c r="D8" s="33" t="s">
        <v>607</v>
      </c>
      <c r="E8" s="21">
        <v>0.0</v>
      </c>
      <c r="F8" s="21">
        <v>0.0</v>
      </c>
      <c r="G8" s="21">
        <v>0.0</v>
      </c>
      <c r="H8" s="21">
        <v>0.0</v>
      </c>
      <c r="I8" s="21">
        <v>0.0</v>
      </c>
      <c r="J8" s="21">
        <v>0.0</v>
      </c>
      <c r="K8" s="21">
        <v>0.0</v>
      </c>
      <c r="L8" s="21">
        <v>0.0</v>
      </c>
      <c r="M8" s="21">
        <v>0.0</v>
      </c>
    </row>
    <row r="9">
      <c r="A9" s="14"/>
      <c r="B9" s="15"/>
      <c r="C9" s="181" t="s">
        <v>35</v>
      </c>
      <c r="D9" s="193" t="s">
        <v>610</v>
      </c>
      <c r="E9" s="21">
        <v>0.0</v>
      </c>
      <c r="F9" s="21">
        <v>0.0</v>
      </c>
      <c r="G9" s="21">
        <v>0.0</v>
      </c>
      <c r="H9" s="21">
        <v>0.0</v>
      </c>
      <c r="I9" s="21">
        <v>0.0</v>
      </c>
      <c r="J9" s="21">
        <v>0.0</v>
      </c>
      <c r="K9" s="21">
        <v>0.0</v>
      </c>
      <c r="L9" s="21">
        <v>0.0</v>
      </c>
      <c r="M9" s="21">
        <v>0.0</v>
      </c>
    </row>
    <row r="10">
      <c r="A10" s="14"/>
      <c r="B10" s="15"/>
      <c r="C10" s="181" t="s">
        <v>39</v>
      </c>
      <c r="D10" s="193" t="s">
        <v>612</v>
      </c>
      <c r="E10" s="21">
        <v>0.0</v>
      </c>
      <c r="F10" s="21">
        <v>0.0</v>
      </c>
      <c r="G10" s="21">
        <v>0.0</v>
      </c>
      <c r="H10" s="21">
        <v>0.0</v>
      </c>
      <c r="I10" s="21">
        <v>0.0</v>
      </c>
      <c r="J10" s="21">
        <v>0.0</v>
      </c>
      <c r="K10" s="21">
        <v>0.0</v>
      </c>
      <c r="L10" s="21">
        <v>0.0</v>
      </c>
      <c r="M10" s="21">
        <v>0.0</v>
      </c>
    </row>
    <row r="11">
      <c r="A11" s="14"/>
      <c r="B11" s="15"/>
      <c r="C11" s="181" t="s">
        <v>102</v>
      </c>
      <c r="D11" s="193" t="s">
        <v>614</v>
      </c>
      <c r="E11" s="21">
        <v>0.0</v>
      </c>
      <c r="F11" s="21">
        <v>0.0</v>
      </c>
      <c r="G11" s="21">
        <v>0.0</v>
      </c>
      <c r="H11" s="21">
        <v>0.0</v>
      </c>
      <c r="I11" s="21">
        <v>0.0</v>
      </c>
      <c r="J11" s="21">
        <v>0.0</v>
      </c>
      <c r="K11" s="21">
        <v>6.91188587E8</v>
      </c>
      <c r="L11" s="21">
        <v>0.0</v>
      </c>
      <c r="M11" s="21">
        <v>6.91188587E8</v>
      </c>
    </row>
    <row r="12">
      <c r="A12" s="14"/>
      <c r="B12" s="15"/>
      <c r="C12" s="181" t="s">
        <v>43</v>
      </c>
      <c r="D12" s="193" t="s">
        <v>615</v>
      </c>
      <c r="E12" s="21">
        <v>0.0</v>
      </c>
      <c r="F12" s="21">
        <v>0.0</v>
      </c>
      <c r="G12" s="21">
        <v>0.0</v>
      </c>
      <c r="H12" s="21">
        <v>0.0</v>
      </c>
      <c r="I12" s="21">
        <v>0.0</v>
      </c>
      <c r="J12" s="21">
        <v>0.0</v>
      </c>
      <c r="K12" s="21">
        <v>0.0</v>
      </c>
      <c r="L12" s="21">
        <v>0.0</v>
      </c>
      <c r="M12" s="21">
        <v>0.0</v>
      </c>
    </row>
    <row r="13">
      <c r="A13" s="14"/>
      <c r="B13" s="15"/>
      <c r="C13" s="181" t="s">
        <v>45</v>
      </c>
      <c r="D13" s="160" t="s">
        <v>618</v>
      </c>
      <c r="E13" s="21">
        <v>0.0</v>
      </c>
      <c r="F13" s="21">
        <v>0.0</v>
      </c>
      <c r="G13" s="21">
        <v>0.0</v>
      </c>
      <c r="H13" s="21">
        <v>0.0</v>
      </c>
      <c r="I13" s="21">
        <v>0.0</v>
      </c>
      <c r="J13" s="21">
        <v>0.0</v>
      </c>
      <c r="K13" s="21">
        <v>0.0</v>
      </c>
      <c r="L13" s="21">
        <v>0.0</v>
      </c>
      <c r="M13" s="21">
        <v>0.0</v>
      </c>
    </row>
    <row r="14">
      <c r="A14" s="14"/>
      <c r="B14" s="15"/>
      <c r="C14" s="181" t="s">
        <v>50</v>
      </c>
      <c r="D14" s="193" t="s">
        <v>619</v>
      </c>
      <c r="E14" s="21">
        <v>0.0</v>
      </c>
      <c r="F14" s="21">
        <v>0.0</v>
      </c>
      <c r="G14" s="21">
        <v>0.0</v>
      </c>
      <c r="H14" s="21">
        <v>0.0</v>
      </c>
      <c r="I14" s="21">
        <v>0.0</v>
      </c>
      <c r="J14" s="21">
        <v>0.0</v>
      </c>
      <c r="K14" s="21">
        <v>0.0</v>
      </c>
      <c r="L14" s="21">
        <v>0.0</v>
      </c>
      <c r="M14" s="21">
        <v>0.0</v>
      </c>
    </row>
    <row r="15">
      <c r="A15" s="14"/>
      <c r="B15" s="15"/>
      <c r="C15" s="181" t="s">
        <v>133</v>
      </c>
      <c r="D15" s="193" t="s">
        <v>621</v>
      </c>
      <c r="E15" s="21">
        <v>0.0</v>
      </c>
      <c r="F15" s="21">
        <v>0.0</v>
      </c>
      <c r="G15" s="21">
        <v>0.0</v>
      </c>
      <c r="H15" s="21">
        <v>0.0</v>
      </c>
      <c r="I15" s="21">
        <v>0.0</v>
      </c>
      <c r="J15" s="21">
        <v>0.0</v>
      </c>
      <c r="K15" s="21">
        <v>0.0</v>
      </c>
      <c r="L15" s="21">
        <v>0.0</v>
      </c>
      <c r="M15" s="21">
        <v>0.0</v>
      </c>
    </row>
    <row r="16">
      <c r="A16" s="14"/>
      <c r="B16" s="15"/>
      <c r="C16" s="181" t="s">
        <v>56</v>
      </c>
      <c r="D16" s="193" t="s">
        <v>622</v>
      </c>
      <c r="E16" s="21">
        <v>0.0</v>
      </c>
      <c r="F16" s="21">
        <v>0.0</v>
      </c>
      <c r="G16" s="21">
        <v>0.0</v>
      </c>
      <c r="H16" s="21">
        <v>0.0</v>
      </c>
      <c r="I16" s="21">
        <v>0.0</v>
      </c>
      <c r="J16" s="21">
        <v>0.0</v>
      </c>
      <c r="K16" s="21">
        <v>0.0</v>
      </c>
      <c r="L16" s="21">
        <v>0.0</v>
      </c>
      <c r="M16" s="21">
        <v>0.0</v>
      </c>
    </row>
    <row r="17">
      <c r="A17" s="14"/>
      <c r="B17" s="15"/>
      <c r="C17" s="181" t="s">
        <v>145</v>
      </c>
      <c r="D17" s="193" t="s">
        <v>614</v>
      </c>
      <c r="E17" s="21">
        <v>0.0</v>
      </c>
      <c r="F17" s="21">
        <v>0.0</v>
      </c>
      <c r="G17" s="21">
        <v>0.0</v>
      </c>
      <c r="H17" s="21">
        <v>0.0</v>
      </c>
      <c r="I17" s="21">
        <v>0.0</v>
      </c>
      <c r="J17" s="21">
        <v>0.0</v>
      </c>
      <c r="K17" s="21">
        <v>0.0</v>
      </c>
      <c r="L17" s="21">
        <v>0.0</v>
      </c>
      <c r="M17" s="21">
        <v>0.0</v>
      </c>
    </row>
    <row r="18">
      <c r="A18" s="14"/>
      <c r="B18" s="15"/>
      <c r="C18" s="181" t="s">
        <v>157</v>
      </c>
      <c r="D18" s="193" t="s">
        <v>615</v>
      </c>
      <c r="E18" s="21">
        <v>0.0</v>
      </c>
      <c r="F18" s="21">
        <v>0.0</v>
      </c>
      <c r="G18" s="21">
        <v>0.0</v>
      </c>
      <c r="H18" s="21">
        <v>0.0</v>
      </c>
      <c r="I18" s="21">
        <v>0.0</v>
      </c>
      <c r="J18" s="21">
        <v>0.0</v>
      </c>
      <c r="K18" s="21">
        <v>0.0</v>
      </c>
      <c r="L18" s="21">
        <v>0.0</v>
      </c>
      <c r="M18" s="21">
        <v>0.0</v>
      </c>
    </row>
    <row r="19">
      <c r="A19" s="30"/>
      <c r="B19" s="30"/>
      <c r="C19" s="30"/>
      <c r="D19" s="30"/>
      <c r="E19" s="45"/>
      <c r="F19" s="59"/>
      <c r="G19" s="30"/>
      <c r="H19" s="30"/>
      <c r="I19" s="30"/>
      <c r="J19" s="30"/>
      <c r="K19" s="30"/>
      <c r="L19" s="30"/>
      <c r="M19" s="30"/>
    </row>
    <row r="20">
      <c r="A20" s="30"/>
      <c r="B20" s="61"/>
      <c r="C20" s="61" t="s">
        <v>125</v>
      </c>
      <c r="D20" s="30"/>
    </row>
    <row r="21">
      <c r="A21" s="30"/>
      <c r="B21" s="31"/>
      <c r="C21" s="63"/>
      <c r="D21" s="63"/>
      <c r="E21" s="63"/>
      <c r="F21" s="63"/>
      <c r="G21" s="65"/>
      <c r="H21" s="65"/>
      <c r="I21" s="65"/>
      <c r="J21" s="65"/>
      <c r="K21" s="65"/>
      <c r="L21" s="65"/>
      <c r="M21" s="65"/>
    </row>
    <row r="22">
      <c r="A22" s="37"/>
      <c r="B22" s="37"/>
      <c r="C22" s="36"/>
      <c r="D22" s="36"/>
      <c r="E22" s="36"/>
      <c r="F22" s="36"/>
      <c r="G22" s="37"/>
      <c r="H22" s="37"/>
      <c r="I22" s="37"/>
      <c r="J22" s="37"/>
      <c r="K22" s="37"/>
      <c r="L22" s="37"/>
      <c r="M22" s="37"/>
    </row>
    <row r="23">
      <c r="A23" s="30"/>
      <c r="B23" s="30"/>
      <c r="C23" s="36"/>
      <c r="D23" s="36"/>
      <c r="E23" s="36"/>
      <c r="F23" s="36"/>
      <c r="G23" s="30"/>
      <c r="H23" s="30"/>
      <c r="I23" s="30"/>
      <c r="J23" s="30"/>
      <c r="K23" s="30"/>
      <c r="L23" s="30"/>
      <c r="M23" s="30"/>
    </row>
    <row r="24">
      <c r="A24" s="30"/>
      <c r="B24" s="30"/>
      <c r="C24" s="30"/>
      <c r="D24" s="30"/>
      <c r="E24" s="45"/>
      <c r="F24" s="59"/>
      <c r="G24" s="30"/>
      <c r="H24" s="30"/>
      <c r="I24" s="30"/>
      <c r="J24" s="30"/>
      <c r="K24" s="30"/>
      <c r="L24" s="30"/>
      <c r="M24" s="30"/>
    </row>
  </sheetData>
  <mergeCells count="4">
    <mergeCell ref="C5:D6"/>
    <mergeCell ref="E6:G6"/>
    <mergeCell ref="H6:J6"/>
    <mergeCell ref="K6:M6"/>
  </mergeCell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3" width="2.75"/>
    <col customWidth="1" min="4" max="4" width="74.0"/>
    <col customWidth="1" min="5" max="13" width="10.13"/>
  </cols>
  <sheetData>
    <row r="1">
      <c r="A1" s="1"/>
      <c r="B1" s="1"/>
      <c r="C1" s="1"/>
      <c r="D1" s="1"/>
      <c r="E1" s="2"/>
      <c r="F1" s="4"/>
      <c r="G1" s="4"/>
      <c r="H1" s="4"/>
      <c r="I1" s="4"/>
      <c r="J1" s="4"/>
      <c r="K1" s="4"/>
      <c r="L1" s="4"/>
      <c r="M1" s="4"/>
    </row>
    <row r="2" ht="6.75" customHeight="1">
      <c r="A2" s="1"/>
      <c r="B2" s="3"/>
      <c r="C2" s="3"/>
      <c r="D2" s="3"/>
      <c r="E2" s="7"/>
      <c r="F2" s="8"/>
      <c r="G2" s="8"/>
      <c r="H2" s="8"/>
      <c r="I2" s="8"/>
      <c r="J2" s="8"/>
      <c r="K2" s="8"/>
      <c r="L2" s="8"/>
      <c r="M2" s="8"/>
    </row>
    <row r="3">
      <c r="A3" s="1"/>
      <c r="B3" s="3"/>
      <c r="C3" s="3"/>
      <c r="D3" s="3"/>
      <c r="E3" s="7"/>
      <c r="F3" s="8"/>
      <c r="G3" s="8"/>
      <c r="H3" s="8"/>
      <c r="I3" s="8"/>
      <c r="J3" s="8"/>
      <c r="K3" s="8"/>
      <c r="L3" s="8"/>
      <c r="M3" s="8"/>
    </row>
    <row r="4">
      <c r="A4" s="1"/>
      <c r="B4" s="3"/>
      <c r="C4" s="3"/>
      <c r="D4" s="3"/>
      <c r="E4" s="7"/>
      <c r="F4" s="8"/>
      <c r="G4" s="8"/>
      <c r="H4" s="64"/>
      <c r="I4" s="64"/>
      <c r="J4" s="64"/>
      <c r="K4" s="64"/>
      <c r="L4" s="64"/>
      <c r="M4" s="64">
        <v>46203.0</v>
      </c>
    </row>
    <row r="5">
      <c r="A5" s="5"/>
      <c r="B5" s="6"/>
      <c r="C5" s="16" t="s">
        <v>582</v>
      </c>
      <c r="E5" s="7" t="s">
        <v>3</v>
      </c>
      <c r="F5" s="27" t="s">
        <v>6</v>
      </c>
      <c r="G5" s="27" t="s">
        <v>10</v>
      </c>
      <c r="H5" s="27" t="s">
        <v>11</v>
      </c>
      <c r="I5" s="27" t="s">
        <v>22</v>
      </c>
      <c r="J5" s="27" t="s">
        <v>23</v>
      </c>
      <c r="K5" s="27" t="s">
        <v>24</v>
      </c>
      <c r="L5" s="27" t="s">
        <v>28</v>
      </c>
      <c r="M5" s="27" t="s">
        <v>29</v>
      </c>
    </row>
    <row r="6">
      <c r="A6" s="1"/>
      <c r="B6" s="3"/>
      <c r="E6" s="241" t="s">
        <v>597</v>
      </c>
      <c r="F6" s="178"/>
      <c r="G6" s="18"/>
      <c r="H6" s="242" t="s">
        <v>599</v>
      </c>
      <c r="I6" s="178"/>
      <c r="J6" s="18"/>
      <c r="K6" s="242" t="s">
        <v>602</v>
      </c>
      <c r="L6" s="178"/>
      <c r="M6" s="178"/>
    </row>
    <row r="7">
      <c r="A7" s="10"/>
      <c r="B7" s="11"/>
      <c r="C7" s="12" t="s">
        <v>12</v>
      </c>
      <c r="D7" s="13"/>
      <c r="E7" s="179" t="s">
        <v>603</v>
      </c>
      <c r="F7" s="129" t="s">
        <v>604</v>
      </c>
      <c r="G7" s="129" t="s">
        <v>422</v>
      </c>
      <c r="H7" s="129" t="s">
        <v>603</v>
      </c>
      <c r="I7" s="129" t="s">
        <v>604</v>
      </c>
      <c r="J7" s="129" t="s">
        <v>422</v>
      </c>
      <c r="K7" s="129" t="s">
        <v>603</v>
      </c>
      <c r="L7" s="129" t="s">
        <v>604</v>
      </c>
      <c r="M7" s="226" t="s">
        <v>422</v>
      </c>
    </row>
    <row r="8">
      <c r="A8" s="14"/>
      <c r="B8" s="15"/>
      <c r="C8" s="181" t="s">
        <v>26</v>
      </c>
      <c r="D8" s="33" t="s">
        <v>607</v>
      </c>
      <c r="E8" s="21">
        <v>0.0</v>
      </c>
      <c r="F8" s="21">
        <v>0.0</v>
      </c>
      <c r="G8" s="21">
        <v>0.0</v>
      </c>
      <c r="H8" s="21">
        <v>0.0</v>
      </c>
      <c r="I8" s="21">
        <v>0.0</v>
      </c>
      <c r="J8" s="21">
        <v>0.0</v>
      </c>
      <c r="K8" s="21">
        <v>0.0</v>
      </c>
      <c r="L8" s="21">
        <v>0.0</v>
      </c>
      <c r="M8" s="21">
        <v>0.0</v>
      </c>
    </row>
    <row r="9">
      <c r="A9" s="14"/>
      <c r="B9" s="15"/>
      <c r="C9" s="181" t="s">
        <v>35</v>
      </c>
      <c r="D9" s="193" t="s">
        <v>610</v>
      </c>
      <c r="E9" s="21">
        <v>0.0</v>
      </c>
      <c r="F9" s="21">
        <v>0.0</v>
      </c>
      <c r="G9" s="21">
        <v>0.0</v>
      </c>
      <c r="H9" s="21">
        <v>0.0</v>
      </c>
      <c r="I9" s="21">
        <v>0.0</v>
      </c>
      <c r="J9" s="21">
        <v>0.0</v>
      </c>
      <c r="K9" s="21">
        <v>0.0</v>
      </c>
      <c r="L9" s="21">
        <v>0.0</v>
      </c>
      <c r="M9" s="21">
        <v>0.0</v>
      </c>
    </row>
    <row r="10">
      <c r="A10" s="14"/>
      <c r="B10" s="15"/>
      <c r="C10" s="181" t="s">
        <v>39</v>
      </c>
      <c r="D10" s="193" t="s">
        <v>612</v>
      </c>
      <c r="E10" s="21">
        <v>0.0</v>
      </c>
      <c r="F10" s="21">
        <v>0.0</v>
      </c>
      <c r="G10" s="21">
        <v>0.0</v>
      </c>
      <c r="H10" s="21">
        <v>0.0</v>
      </c>
      <c r="I10" s="21">
        <v>0.0</v>
      </c>
      <c r="J10" s="21">
        <v>0.0</v>
      </c>
      <c r="K10" s="21">
        <v>0.0</v>
      </c>
      <c r="L10" s="21">
        <v>0.0</v>
      </c>
      <c r="M10" s="21">
        <v>0.0</v>
      </c>
    </row>
    <row r="11">
      <c r="A11" s="14"/>
      <c r="B11" s="15"/>
      <c r="C11" s="181" t="s">
        <v>102</v>
      </c>
      <c r="D11" s="193" t="s">
        <v>614</v>
      </c>
      <c r="E11" s="21">
        <v>0.0</v>
      </c>
      <c r="F11" s="21">
        <v>0.0</v>
      </c>
      <c r="G11" s="21">
        <v>0.0</v>
      </c>
      <c r="H11" s="21">
        <v>0.0</v>
      </c>
      <c r="I11" s="21">
        <v>0.0</v>
      </c>
      <c r="J11" s="21">
        <v>0.0</v>
      </c>
      <c r="K11" s="21">
        <v>0.0</v>
      </c>
      <c r="L11" s="21">
        <v>0.0</v>
      </c>
      <c r="M11" s="21">
        <v>0.0</v>
      </c>
    </row>
    <row r="12">
      <c r="A12" s="14"/>
      <c r="B12" s="15"/>
      <c r="C12" s="181" t="s">
        <v>43</v>
      </c>
      <c r="D12" s="193" t="s">
        <v>615</v>
      </c>
      <c r="E12" s="21">
        <v>0.0</v>
      </c>
      <c r="F12" s="21">
        <v>0.0</v>
      </c>
      <c r="G12" s="21">
        <v>0.0</v>
      </c>
      <c r="H12" s="21">
        <v>0.0</v>
      </c>
      <c r="I12" s="21">
        <v>0.0</v>
      </c>
      <c r="J12" s="21">
        <v>0.0</v>
      </c>
      <c r="K12" s="21">
        <v>0.0</v>
      </c>
      <c r="L12" s="21">
        <v>0.0</v>
      </c>
      <c r="M12" s="21">
        <v>0.0</v>
      </c>
    </row>
    <row r="13">
      <c r="A13" s="14"/>
      <c r="B13" s="15"/>
      <c r="C13" s="181" t="s">
        <v>45</v>
      </c>
      <c r="D13" s="160" t="s">
        <v>618</v>
      </c>
      <c r="E13" s="21">
        <v>0.0</v>
      </c>
      <c r="F13" s="21">
        <v>0.0</v>
      </c>
      <c r="G13" s="21">
        <v>0.0</v>
      </c>
      <c r="H13" s="21">
        <v>0.0</v>
      </c>
      <c r="I13" s="21">
        <v>0.0</v>
      </c>
      <c r="J13" s="21">
        <v>0.0</v>
      </c>
      <c r="K13" s="21">
        <v>0.0</v>
      </c>
      <c r="L13" s="21">
        <v>0.0</v>
      </c>
      <c r="M13" s="21">
        <v>0.0</v>
      </c>
    </row>
    <row r="14">
      <c r="A14" s="14"/>
      <c r="B14" s="15"/>
      <c r="C14" s="181" t="s">
        <v>50</v>
      </c>
      <c r="D14" s="193" t="s">
        <v>619</v>
      </c>
      <c r="E14" s="21">
        <v>0.0</v>
      </c>
      <c r="F14" s="21">
        <v>0.0</v>
      </c>
      <c r="G14" s="21">
        <v>0.0</v>
      </c>
      <c r="H14" s="21">
        <v>0.0</v>
      </c>
      <c r="I14" s="21">
        <v>0.0</v>
      </c>
      <c r="J14" s="21">
        <v>0.0</v>
      </c>
      <c r="K14" s="21">
        <v>0.0</v>
      </c>
      <c r="L14" s="21">
        <v>0.0</v>
      </c>
      <c r="M14" s="21">
        <v>0.0</v>
      </c>
    </row>
    <row r="15">
      <c r="A15" s="14"/>
      <c r="B15" s="15"/>
      <c r="C15" s="181" t="s">
        <v>133</v>
      </c>
      <c r="D15" s="193" t="s">
        <v>621</v>
      </c>
      <c r="E15" s="21">
        <v>0.0</v>
      </c>
      <c r="F15" s="21">
        <v>0.0</v>
      </c>
      <c r="G15" s="21">
        <v>0.0</v>
      </c>
      <c r="H15" s="21">
        <v>0.0</v>
      </c>
      <c r="I15" s="21">
        <v>0.0</v>
      </c>
      <c r="J15" s="21">
        <v>0.0</v>
      </c>
      <c r="K15" s="21">
        <v>0.0</v>
      </c>
      <c r="L15" s="21">
        <v>0.0</v>
      </c>
      <c r="M15" s="21">
        <v>0.0</v>
      </c>
    </row>
    <row r="16">
      <c r="A16" s="14"/>
      <c r="B16" s="15"/>
      <c r="C16" s="181" t="s">
        <v>56</v>
      </c>
      <c r="D16" s="193" t="s">
        <v>622</v>
      </c>
      <c r="E16" s="21">
        <v>0.0</v>
      </c>
      <c r="F16" s="21">
        <v>0.0</v>
      </c>
      <c r="G16" s="21">
        <v>0.0</v>
      </c>
      <c r="H16" s="21">
        <v>0.0</v>
      </c>
      <c r="I16" s="21">
        <v>0.0</v>
      </c>
      <c r="J16" s="21">
        <v>0.0</v>
      </c>
      <c r="K16" s="21">
        <v>0.0</v>
      </c>
      <c r="L16" s="21">
        <v>0.0</v>
      </c>
      <c r="M16" s="21">
        <v>0.0</v>
      </c>
    </row>
    <row r="17">
      <c r="A17" s="14"/>
      <c r="B17" s="15"/>
      <c r="C17" s="181" t="s">
        <v>145</v>
      </c>
      <c r="D17" s="193" t="s">
        <v>614</v>
      </c>
      <c r="E17" s="21">
        <v>0.0</v>
      </c>
      <c r="F17" s="21">
        <v>0.0</v>
      </c>
      <c r="G17" s="21">
        <v>0.0</v>
      </c>
      <c r="H17" s="21">
        <v>0.0</v>
      </c>
      <c r="I17" s="21">
        <v>0.0</v>
      </c>
      <c r="J17" s="21">
        <v>0.0</v>
      </c>
      <c r="K17" s="21">
        <v>0.0</v>
      </c>
      <c r="L17" s="21">
        <v>0.0</v>
      </c>
      <c r="M17" s="21">
        <v>0.0</v>
      </c>
    </row>
    <row r="18">
      <c r="A18" s="14"/>
      <c r="B18" s="15"/>
      <c r="C18" s="181" t="s">
        <v>157</v>
      </c>
      <c r="D18" s="193" t="s">
        <v>615</v>
      </c>
      <c r="E18" s="21">
        <v>0.0</v>
      </c>
      <c r="F18" s="21">
        <v>0.0</v>
      </c>
      <c r="G18" s="21">
        <v>0.0</v>
      </c>
      <c r="H18" s="21">
        <v>0.0</v>
      </c>
      <c r="I18" s="21">
        <v>0.0</v>
      </c>
      <c r="J18" s="21">
        <v>0.0</v>
      </c>
      <c r="K18" s="21">
        <v>0.0</v>
      </c>
      <c r="L18" s="21">
        <v>0.0</v>
      </c>
      <c r="M18" s="21">
        <v>0.0</v>
      </c>
    </row>
    <row r="19">
      <c r="A19" s="30"/>
      <c r="B19" s="30"/>
      <c r="C19" s="30"/>
      <c r="D19" s="30"/>
      <c r="E19" s="45"/>
      <c r="F19" s="59"/>
      <c r="G19" s="30"/>
      <c r="H19" s="30"/>
      <c r="I19" s="30"/>
      <c r="J19" s="30"/>
      <c r="K19" s="30"/>
      <c r="L19" s="30"/>
      <c r="M19" s="30"/>
    </row>
    <row r="20">
      <c r="A20" s="30"/>
      <c r="B20" s="61"/>
      <c r="C20" s="61" t="s">
        <v>125</v>
      </c>
      <c r="D20" s="30"/>
    </row>
    <row r="21">
      <c r="A21" s="30"/>
      <c r="B21" s="31"/>
      <c r="C21" s="63"/>
      <c r="D21" s="63"/>
      <c r="E21" s="63"/>
      <c r="F21" s="63"/>
      <c r="G21" s="65"/>
      <c r="H21" s="65"/>
      <c r="I21" s="65"/>
      <c r="J21" s="65"/>
      <c r="K21" s="65"/>
      <c r="L21" s="65"/>
      <c r="M21" s="65"/>
    </row>
    <row r="22">
      <c r="A22" s="37"/>
      <c r="B22" s="37"/>
      <c r="C22" s="36"/>
      <c r="D22" s="36"/>
      <c r="E22" s="36"/>
      <c r="F22" s="36"/>
      <c r="G22" s="37"/>
      <c r="H22" s="37"/>
      <c r="I22" s="37"/>
      <c r="J22" s="37"/>
      <c r="K22" s="37"/>
      <c r="L22" s="37"/>
      <c r="M22" s="37"/>
    </row>
    <row r="23">
      <c r="A23" s="30"/>
      <c r="B23" s="30"/>
      <c r="C23" s="36"/>
      <c r="D23" s="36"/>
      <c r="E23" s="36"/>
      <c r="F23" s="36"/>
      <c r="G23" s="30"/>
      <c r="H23" s="30"/>
      <c r="I23" s="30"/>
      <c r="J23" s="30"/>
      <c r="K23" s="30"/>
      <c r="L23" s="30"/>
      <c r="M23" s="30"/>
    </row>
    <row r="24">
      <c r="A24" s="30"/>
      <c r="B24" s="30"/>
      <c r="C24" s="30"/>
      <c r="D24" s="30"/>
      <c r="E24" s="45"/>
      <c r="F24" s="59"/>
      <c r="G24" s="30"/>
      <c r="H24" s="30"/>
      <c r="I24" s="30"/>
      <c r="J24" s="30"/>
      <c r="K24" s="30"/>
      <c r="L24" s="30"/>
      <c r="M24" s="30"/>
    </row>
  </sheetData>
  <mergeCells count="4">
    <mergeCell ref="C5:D6"/>
    <mergeCell ref="E6:G6"/>
    <mergeCell ref="H6:J6"/>
    <mergeCell ref="K6:M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51C75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3" width="4.13"/>
    <col customWidth="1" min="4" max="4" width="68.13"/>
    <col customWidth="1" min="5" max="9" width="14.0"/>
  </cols>
  <sheetData>
    <row r="1">
      <c r="A1" s="1"/>
      <c r="B1" s="1"/>
      <c r="C1" s="1"/>
      <c r="D1" s="1"/>
      <c r="E1" s="2"/>
      <c r="F1" s="4"/>
      <c r="G1" s="4"/>
      <c r="H1" s="4"/>
      <c r="I1" s="4"/>
    </row>
    <row r="2" ht="6.75" customHeight="1">
      <c r="A2" s="1"/>
      <c r="B2" s="3"/>
      <c r="C2" s="3"/>
      <c r="D2" s="3"/>
      <c r="E2" s="7"/>
      <c r="F2" s="8"/>
      <c r="G2" s="8"/>
      <c r="H2" s="8"/>
      <c r="I2" s="8"/>
    </row>
    <row r="3">
      <c r="A3" s="1"/>
      <c r="B3" s="3"/>
      <c r="C3" s="3"/>
      <c r="D3" s="3"/>
      <c r="E3" s="7"/>
      <c r="F3" s="8"/>
      <c r="G3" s="8"/>
      <c r="H3" s="8"/>
      <c r="I3" s="8"/>
    </row>
    <row r="4">
      <c r="A4" s="1"/>
      <c r="B4" s="3"/>
      <c r="C4" s="3"/>
      <c r="D4" s="3"/>
      <c r="E4" s="7"/>
      <c r="F4" s="8"/>
      <c r="G4" s="8"/>
      <c r="H4" s="8"/>
      <c r="I4" s="8"/>
    </row>
    <row r="5">
      <c r="A5" s="5"/>
      <c r="B5" s="6"/>
      <c r="C5" s="16" t="s">
        <v>8</v>
      </c>
      <c r="E5" s="7"/>
      <c r="F5" s="8"/>
      <c r="G5" s="8"/>
      <c r="H5" s="8"/>
      <c r="I5" s="8"/>
    </row>
    <row r="6">
      <c r="A6" s="1"/>
      <c r="B6" s="3"/>
      <c r="E6" s="7" t="s">
        <v>3</v>
      </c>
      <c r="F6" s="8" t="s">
        <v>4</v>
      </c>
      <c r="G6" s="8" t="s">
        <v>6</v>
      </c>
      <c r="H6" s="8" t="s">
        <v>10</v>
      </c>
      <c r="I6" s="8" t="s">
        <v>11</v>
      </c>
    </row>
    <row r="7">
      <c r="A7" s="10"/>
      <c r="B7" s="11"/>
      <c r="C7" s="12" t="s">
        <v>12</v>
      </c>
      <c r="D7" s="13"/>
      <c r="E7" s="24">
        <v>46203.0</v>
      </c>
      <c r="F7" s="28">
        <f>E7-91</f>
        <v>46112</v>
      </c>
      <c r="G7" s="28">
        <f>F7-92</f>
        <v>46020</v>
      </c>
      <c r="H7" s="28">
        <f t="shared" ref="H7:I7" si="1">G7-93</f>
        <v>45927</v>
      </c>
      <c r="I7" s="41">
        <f t="shared" si="1"/>
        <v>45834</v>
      </c>
    </row>
    <row r="8">
      <c r="A8" s="42"/>
      <c r="B8" s="42"/>
      <c r="C8" s="44" t="s">
        <v>38</v>
      </c>
      <c r="D8" s="48"/>
      <c r="E8" s="50"/>
      <c r="F8" s="50"/>
      <c r="G8" s="50"/>
      <c r="H8" s="50"/>
      <c r="I8" s="50"/>
    </row>
    <row r="9">
      <c r="A9" s="15"/>
      <c r="B9" s="15"/>
      <c r="C9" s="51" t="s">
        <v>26</v>
      </c>
      <c r="D9" s="52" t="s">
        <v>59</v>
      </c>
      <c r="E9" s="53">
        <v>2.1997615924E10</v>
      </c>
      <c r="F9" s="53">
        <v>1.955692847E10</v>
      </c>
      <c r="G9" s="53">
        <v>2.2232143532E10</v>
      </c>
      <c r="H9" s="53">
        <v>1.8730917041E10</v>
      </c>
      <c r="I9" s="53">
        <v>1.8331501338E10</v>
      </c>
    </row>
    <row r="10">
      <c r="A10" s="15"/>
      <c r="B10" s="15"/>
      <c r="C10" s="51" t="s">
        <v>74</v>
      </c>
      <c r="D10" s="52" t="s">
        <v>82</v>
      </c>
      <c r="E10" s="53">
        <v>2.0927428571E10</v>
      </c>
      <c r="F10" s="53">
        <v>1.8486741117E10</v>
      </c>
      <c r="G10" s="53">
        <v>2.0626862503E10</v>
      </c>
      <c r="H10" s="53">
        <v>1.7125636012E10</v>
      </c>
      <c r="I10" s="53">
        <v>1.6726220309E10</v>
      </c>
    </row>
    <row r="11">
      <c r="A11" s="15"/>
      <c r="B11" s="15"/>
      <c r="C11" s="51" t="s">
        <v>35</v>
      </c>
      <c r="D11" s="52" t="s">
        <v>90</v>
      </c>
      <c r="E11" s="53">
        <v>2.4696570072E10</v>
      </c>
      <c r="F11" s="53">
        <v>2.2153945856E10</v>
      </c>
      <c r="G11" s="53">
        <v>2.4579306522E10</v>
      </c>
      <c r="H11" s="53">
        <v>2.0550340602E10</v>
      </c>
      <c r="I11" s="53">
        <v>2.0215624288E10</v>
      </c>
    </row>
    <row r="12">
      <c r="A12" s="15"/>
      <c r="B12" s="15"/>
      <c r="C12" s="51" t="s">
        <v>95</v>
      </c>
      <c r="D12" s="52" t="s">
        <v>96</v>
      </c>
      <c r="E12" s="53">
        <v>2.362638272E10</v>
      </c>
      <c r="F12" s="53">
        <v>2.1083758503E10</v>
      </c>
      <c r="G12" s="53">
        <v>2.2974025493E10</v>
      </c>
      <c r="H12" s="53">
        <v>1.8945059573E10</v>
      </c>
      <c r="I12" s="53">
        <v>1.8610343259E10</v>
      </c>
    </row>
    <row r="13">
      <c r="A13" s="15"/>
      <c r="B13" s="15"/>
      <c r="C13" s="51" t="s">
        <v>39</v>
      </c>
      <c r="D13" s="52" t="s">
        <v>100</v>
      </c>
      <c r="E13" s="53">
        <v>2.8887079797E10</v>
      </c>
      <c r="F13" s="53">
        <v>2.6194717222E10</v>
      </c>
      <c r="G13" s="53">
        <v>2.8354236075E10</v>
      </c>
      <c r="H13" s="53">
        <v>2.2991259991E10</v>
      </c>
      <c r="I13" s="53">
        <v>2.2644620111E10</v>
      </c>
    </row>
    <row r="14">
      <c r="A14" s="42"/>
      <c r="B14" s="42"/>
      <c r="C14" s="51" t="s">
        <v>103</v>
      </c>
      <c r="D14" s="52" t="s">
        <v>105</v>
      </c>
      <c r="E14" s="53">
        <v>2.7816892445E10</v>
      </c>
      <c r="F14" s="53">
        <v>2.512452987E10</v>
      </c>
      <c r="G14" s="53">
        <v>2.6748955046E10</v>
      </c>
      <c r="H14" s="53">
        <v>2.1385978962E10</v>
      </c>
      <c r="I14" s="53">
        <v>2.1039339082E10</v>
      </c>
    </row>
    <row r="15">
      <c r="A15" s="15"/>
      <c r="B15" s="15"/>
      <c r="C15" s="51" t="s">
        <v>109</v>
      </c>
      <c r="D15" s="52" t="s">
        <v>110</v>
      </c>
      <c r="E15" s="53" t="s">
        <v>111</v>
      </c>
      <c r="F15" s="53" t="s">
        <v>111</v>
      </c>
      <c r="G15" s="53" t="s">
        <v>111</v>
      </c>
      <c r="H15" s="53" t="s">
        <v>111</v>
      </c>
      <c r="I15" s="53" t="s">
        <v>111</v>
      </c>
    </row>
    <row r="16">
      <c r="A16" s="42"/>
      <c r="B16" s="42"/>
      <c r="C16" s="51" t="s">
        <v>116</v>
      </c>
      <c r="D16" s="52" t="s">
        <v>117</v>
      </c>
      <c r="E16" s="53" t="s">
        <v>111</v>
      </c>
      <c r="F16" s="53" t="s">
        <v>111</v>
      </c>
      <c r="G16" s="53" t="s">
        <v>111</v>
      </c>
      <c r="H16" s="53" t="s">
        <v>111</v>
      </c>
      <c r="I16" s="53" t="s">
        <v>111</v>
      </c>
    </row>
    <row r="17">
      <c r="A17" s="15"/>
      <c r="B17" s="15"/>
      <c r="C17" s="51" t="s">
        <v>120</v>
      </c>
      <c r="D17" s="52" t="s">
        <v>121</v>
      </c>
      <c r="E17" s="53" t="s">
        <v>111</v>
      </c>
      <c r="F17" s="53" t="s">
        <v>111</v>
      </c>
      <c r="G17" s="53" t="s">
        <v>111</v>
      </c>
      <c r="H17" s="53" t="s">
        <v>111</v>
      </c>
      <c r="I17" s="53" t="s">
        <v>111</v>
      </c>
    </row>
    <row r="18">
      <c r="A18" s="15"/>
      <c r="B18" s="15"/>
      <c r="C18" s="58" t="s">
        <v>124</v>
      </c>
      <c r="D18" s="60"/>
      <c r="E18" s="62"/>
      <c r="F18" s="62"/>
      <c r="G18" s="62"/>
      <c r="H18" s="62"/>
      <c r="I18" s="62"/>
    </row>
    <row r="19">
      <c r="A19" s="15"/>
      <c r="B19" s="15"/>
      <c r="C19" s="51" t="s">
        <v>102</v>
      </c>
      <c r="D19" s="52" t="s">
        <v>129</v>
      </c>
      <c r="E19" s="53">
        <v>1.83976665477E11</v>
      </c>
      <c r="F19" s="53">
        <v>1.73475593058E11</v>
      </c>
      <c r="G19" s="53">
        <v>1.71142037672E11</v>
      </c>
      <c r="H19" s="53">
        <v>1.57601626622E11</v>
      </c>
      <c r="I19" s="53">
        <v>1.42412584712E11</v>
      </c>
    </row>
    <row r="20">
      <c r="A20" s="42"/>
      <c r="B20" s="42"/>
      <c r="C20" s="51" t="s">
        <v>130</v>
      </c>
      <c r="D20" s="52" t="s">
        <v>131</v>
      </c>
      <c r="E20" s="53">
        <v>1.82906478125E11</v>
      </c>
      <c r="F20" s="53">
        <v>1.72405405705E11</v>
      </c>
      <c r="G20" s="53">
        <v>1.69536756643E11</v>
      </c>
      <c r="H20" s="53">
        <v>1.55996345593E11</v>
      </c>
      <c r="I20" s="53">
        <v>1.40807303683E11</v>
      </c>
    </row>
    <row r="21">
      <c r="A21" s="15"/>
      <c r="B21" s="15"/>
      <c r="C21" s="58" t="s">
        <v>132</v>
      </c>
      <c r="D21" s="60"/>
      <c r="E21" s="62"/>
      <c r="F21" s="62"/>
      <c r="G21" s="62"/>
      <c r="H21" s="62"/>
      <c r="I21" s="62"/>
    </row>
    <row r="22">
      <c r="A22" s="15"/>
      <c r="B22" s="15"/>
      <c r="C22" s="51" t="s">
        <v>43</v>
      </c>
      <c r="D22" s="52" t="s">
        <v>135</v>
      </c>
      <c r="E22" s="68">
        <v>0.1196</v>
      </c>
      <c r="F22" s="68">
        <v>0.1127</v>
      </c>
      <c r="G22" s="68">
        <v>0.1299</v>
      </c>
      <c r="H22" s="68">
        <v>0.1188</v>
      </c>
      <c r="I22" s="68">
        <v>0.1287</v>
      </c>
    </row>
    <row r="23">
      <c r="A23" s="15"/>
      <c r="B23" s="15"/>
      <c r="C23" s="51" t="s">
        <v>137</v>
      </c>
      <c r="D23" s="52" t="s">
        <v>139</v>
      </c>
      <c r="E23" s="68">
        <v>0.1144</v>
      </c>
      <c r="F23" s="68">
        <v>0.1072</v>
      </c>
      <c r="G23" s="68">
        <v>0.1217</v>
      </c>
      <c r="H23" s="68">
        <v>0.1098</v>
      </c>
      <c r="I23" s="68">
        <v>0.1188</v>
      </c>
    </row>
    <row r="24">
      <c r="A24" s="15"/>
      <c r="B24" s="15"/>
      <c r="C24" s="51" t="s">
        <v>45</v>
      </c>
      <c r="D24" s="72" t="s">
        <v>140</v>
      </c>
      <c r="E24" s="68">
        <v>0.1342</v>
      </c>
      <c r="F24" s="68">
        <v>0.1277</v>
      </c>
      <c r="G24" s="68">
        <v>0.1436</v>
      </c>
      <c r="H24" s="68">
        <v>0.1304</v>
      </c>
      <c r="I24" s="68">
        <v>0.142</v>
      </c>
    </row>
    <row r="25">
      <c r="A25" s="15"/>
      <c r="B25" s="15"/>
      <c r="C25" s="51" t="s">
        <v>143</v>
      </c>
      <c r="D25" s="72" t="s">
        <v>144</v>
      </c>
      <c r="E25" s="68">
        <v>0.1292</v>
      </c>
      <c r="F25" s="68">
        <v>0.1223</v>
      </c>
      <c r="G25" s="68">
        <v>0.1355</v>
      </c>
      <c r="H25" s="68">
        <v>0.1214</v>
      </c>
      <c r="I25" s="68">
        <v>0.1322</v>
      </c>
    </row>
    <row r="26">
      <c r="A26" s="42"/>
      <c r="B26" s="42"/>
      <c r="C26" s="51" t="s">
        <v>50</v>
      </c>
      <c r="D26" s="72" t="s">
        <v>148</v>
      </c>
      <c r="E26" s="68">
        <v>0.157</v>
      </c>
      <c r="F26" s="68">
        <v>0.151</v>
      </c>
      <c r="G26" s="68">
        <v>0.1657</v>
      </c>
      <c r="H26" s="68">
        <v>0.1459</v>
      </c>
      <c r="I26" s="68">
        <v>0.159</v>
      </c>
    </row>
    <row r="27">
      <c r="A27" s="15"/>
      <c r="B27" s="15"/>
      <c r="C27" s="51" t="s">
        <v>53</v>
      </c>
      <c r="D27" s="72" t="s">
        <v>151</v>
      </c>
      <c r="E27" s="68">
        <v>0.1521</v>
      </c>
      <c r="F27" s="68">
        <v>0.1457</v>
      </c>
      <c r="G27" s="68">
        <v>0.1578</v>
      </c>
      <c r="H27" s="68">
        <v>0.1371</v>
      </c>
      <c r="I27" s="68">
        <v>0.1494</v>
      </c>
    </row>
    <row r="28">
      <c r="A28" s="15"/>
      <c r="B28" s="15"/>
      <c r="C28" s="58" t="s">
        <v>153</v>
      </c>
      <c r="D28" s="60"/>
      <c r="E28" s="62"/>
      <c r="F28" s="62"/>
      <c r="G28" s="62"/>
      <c r="H28" s="62"/>
      <c r="I28" s="62"/>
    </row>
    <row r="29">
      <c r="A29" s="42"/>
      <c r="B29" s="42"/>
      <c r="C29" s="51" t="s">
        <v>133</v>
      </c>
      <c r="D29" s="52" t="s">
        <v>161</v>
      </c>
      <c r="E29" s="68">
        <v>0.025</v>
      </c>
      <c r="F29" s="68">
        <v>0.025</v>
      </c>
      <c r="G29" s="68">
        <v>0.025</v>
      </c>
      <c r="H29" s="68">
        <v>0.025</v>
      </c>
      <c r="I29" s="68">
        <v>0.025</v>
      </c>
    </row>
    <row r="30">
      <c r="A30" s="15"/>
      <c r="B30" s="15"/>
      <c r="C30" s="51" t="s">
        <v>56</v>
      </c>
      <c r="D30" s="52" t="s">
        <v>167</v>
      </c>
      <c r="E30" s="83" t="s">
        <v>111</v>
      </c>
      <c r="F30" s="83" t="s">
        <v>111</v>
      </c>
      <c r="G30" s="83" t="s">
        <v>111</v>
      </c>
      <c r="H30" s="83" t="s">
        <v>111</v>
      </c>
      <c r="I30" s="83" t="s">
        <v>111</v>
      </c>
    </row>
    <row r="31">
      <c r="A31" s="15"/>
      <c r="B31" s="15"/>
      <c r="C31" s="51" t="s">
        <v>145</v>
      </c>
      <c r="D31" s="52" t="s">
        <v>171</v>
      </c>
      <c r="E31" s="83" t="s">
        <v>111</v>
      </c>
      <c r="F31" s="83" t="s">
        <v>111</v>
      </c>
      <c r="G31" s="83" t="s">
        <v>111</v>
      </c>
      <c r="H31" s="83" t="s">
        <v>111</v>
      </c>
      <c r="I31" s="83" t="s">
        <v>111</v>
      </c>
    </row>
    <row r="32">
      <c r="A32" s="15"/>
      <c r="B32" s="15"/>
      <c r="C32" s="51" t="s">
        <v>157</v>
      </c>
      <c r="D32" s="52" t="s">
        <v>176</v>
      </c>
      <c r="E32" s="68">
        <v>0.025</v>
      </c>
      <c r="F32" s="68">
        <v>0.025</v>
      </c>
      <c r="G32" s="68">
        <v>0.025</v>
      </c>
      <c r="H32" s="68">
        <v>0.025</v>
      </c>
      <c r="I32" s="68">
        <v>0.025</v>
      </c>
    </row>
    <row r="33">
      <c r="A33" s="42"/>
      <c r="B33" s="42"/>
      <c r="C33" s="51" t="s">
        <v>60</v>
      </c>
      <c r="D33" s="52" t="s">
        <v>179</v>
      </c>
      <c r="E33" s="68">
        <v>0.0496</v>
      </c>
      <c r="F33" s="68">
        <v>0.0427</v>
      </c>
      <c r="G33" s="68">
        <v>0.0599</v>
      </c>
      <c r="H33" s="68">
        <v>0.0488</v>
      </c>
      <c r="I33" s="68">
        <v>0.0587</v>
      </c>
    </row>
    <row r="34">
      <c r="A34" s="15"/>
      <c r="B34" s="15"/>
      <c r="C34" s="51" t="s">
        <v>182</v>
      </c>
      <c r="D34" s="52" t="s">
        <v>183</v>
      </c>
      <c r="E34" s="68">
        <v>0.0444</v>
      </c>
      <c r="F34" s="68">
        <v>0.0372</v>
      </c>
      <c r="G34" s="68">
        <v>0.0517</v>
      </c>
      <c r="H34" s="68">
        <v>0.0398</v>
      </c>
      <c r="I34" s="68">
        <v>0.0488</v>
      </c>
    </row>
    <row r="35">
      <c r="A35" s="15"/>
      <c r="B35" s="15"/>
      <c r="C35" s="58" t="s">
        <v>185</v>
      </c>
      <c r="D35" s="60"/>
      <c r="E35" s="62"/>
      <c r="F35" s="62"/>
      <c r="G35" s="62"/>
      <c r="H35" s="62"/>
      <c r="I35" s="62"/>
    </row>
    <row r="36">
      <c r="A36" s="15"/>
      <c r="B36" s="15"/>
      <c r="C36" s="51" t="s">
        <v>66</v>
      </c>
      <c r="D36" s="52" t="s">
        <v>190</v>
      </c>
      <c r="E36" s="53" t="s">
        <v>106</v>
      </c>
      <c r="F36" s="53" t="s">
        <v>106</v>
      </c>
      <c r="G36" s="53" t="s">
        <v>106</v>
      </c>
      <c r="H36" s="53" t="s">
        <v>106</v>
      </c>
      <c r="I36" s="53" t="s">
        <v>106</v>
      </c>
    </row>
    <row r="37">
      <c r="A37" s="31"/>
      <c r="B37" s="31"/>
      <c r="C37" s="51" t="s">
        <v>194</v>
      </c>
      <c r="D37" s="52" t="s">
        <v>196</v>
      </c>
      <c r="E37" s="53" t="s">
        <v>106</v>
      </c>
      <c r="F37" s="53" t="s">
        <v>106</v>
      </c>
      <c r="G37" s="53" t="s">
        <v>106</v>
      </c>
      <c r="H37" s="53" t="s">
        <v>106</v>
      </c>
      <c r="I37" s="53" t="s">
        <v>106</v>
      </c>
    </row>
    <row r="38">
      <c r="A38" s="61"/>
      <c r="B38" s="61"/>
      <c r="C38" s="51" t="s">
        <v>77</v>
      </c>
      <c r="D38" s="52" t="s">
        <v>205</v>
      </c>
      <c r="E38" s="53" t="s">
        <v>106</v>
      </c>
      <c r="F38" s="53" t="s">
        <v>106</v>
      </c>
      <c r="G38" s="53" t="s">
        <v>106</v>
      </c>
      <c r="H38" s="53" t="s">
        <v>106</v>
      </c>
      <c r="I38" s="53" t="s">
        <v>106</v>
      </c>
    </row>
    <row r="39">
      <c r="A39" s="31"/>
      <c r="B39" s="31"/>
      <c r="C39" s="51" t="s">
        <v>211</v>
      </c>
      <c r="D39" s="52" t="s">
        <v>212</v>
      </c>
      <c r="E39" s="53" t="s">
        <v>106</v>
      </c>
      <c r="F39" s="53" t="s">
        <v>106</v>
      </c>
      <c r="G39" s="53" t="s">
        <v>106</v>
      </c>
      <c r="H39" s="53" t="s">
        <v>106</v>
      </c>
      <c r="I39" s="53" t="s">
        <v>106</v>
      </c>
    </row>
    <row r="40">
      <c r="A40" s="31"/>
      <c r="B40" s="31"/>
      <c r="C40" s="58" t="s">
        <v>214</v>
      </c>
      <c r="D40" s="60"/>
      <c r="E40" s="62"/>
      <c r="F40" s="62"/>
      <c r="G40" s="62"/>
      <c r="H40" s="62"/>
      <c r="I40" s="62"/>
    </row>
    <row r="41">
      <c r="A41" s="31"/>
      <c r="B41" s="31"/>
      <c r="C41" s="51" t="s">
        <v>186</v>
      </c>
      <c r="D41" s="52" t="s">
        <v>218</v>
      </c>
      <c r="E41" s="53" t="s">
        <v>106</v>
      </c>
      <c r="F41" s="53" t="s">
        <v>106</v>
      </c>
      <c r="G41" s="53" t="s">
        <v>106</v>
      </c>
      <c r="H41" s="53" t="s">
        <v>106</v>
      </c>
      <c r="I41" s="53" t="s">
        <v>106</v>
      </c>
    </row>
    <row r="42">
      <c r="A42" s="31"/>
      <c r="B42" s="31"/>
      <c r="C42" s="51" t="s">
        <v>85</v>
      </c>
      <c r="D42" s="52" t="s">
        <v>225</v>
      </c>
      <c r="E42" s="53" t="s">
        <v>106</v>
      </c>
      <c r="F42" s="53" t="s">
        <v>106</v>
      </c>
      <c r="G42" s="53" t="s">
        <v>106</v>
      </c>
      <c r="H42" s="53" t="s">
        <v>106</v>
      </c>
      <c r="I42" s="53" t="s">
        <v>106</v>
      </c>
    </row>
    <row r="43">
      <c r="A43" s="31"/>
      <c r="B43" s="31"/>
      <c r="C43" s="51" t="s">
        <v>192</v>
      </c>
      <c r="D43" s="52" t="s">
        <v>233</v>
      </c>
      <c r="E43" s="53" t="s">
        <v>106</v>
      </c>
      <c r="F43" s="53" t="s">
        <v>106</v>
      </c>
      <c r="G43" s="53" t="s">
        <v>106</v>
      </c>
      <c r="H43" s="53" t="s">
        <v>106</v>
      </c>
      <c r="I43" s="53" t="s">
        <v>106</v>
      </c>
    </row>
    <row r="44">
      <c r="A44" s="31"/>
      <c r="B44" s="31"/>
      <c r="C44" s="58" t="s">
        <v>249</v>
      </c>
      <c r="D44" s="60"/>
      <c r="E44" s="62"/>
      <c r="F44" s="62"/>
      <c r="G44" s="62"/>
      <c r="H44" s="62"/>
      <c r="I44" s="62"/>
    </row>
    <row r="45">
      <c r="A45" s="31"/>
      <c r="B45" s="31"/>
      <c r="C45" s="51" t="s">
        <v>199</v>
      </c>
      <c r="D45" s="52" t="s">
        <v>260</v>
      </c>
      <c r="E45" s="53" t="s">
        <v>106</v>
      </c>
      <c r="F45" s="53" t="s">
        <v>106</v>
      </c>
      <c r="G45" s="53" t="s">
        <v>106</v>
      </c>
      <c r="H45" s="53" t="s">
        <v>106</v>
      </c>
      <c r="I45" s="53" t="s">
        <v>106</v>
      </c>
    </row>
    <row r="46">
      <c r="A46" s="31"/>
      <c r="B46" s="31"/>
      <c r="C46" s="51" t="s">
        <v>204</v>
      </c>
      <c r="D46" s="52" t="s">
        <v>272</v>
      </c>
      <c r="E46" s="53" t="s">
        <v>106</v>
      </c>
      <c r="F46" s="53" t="s">
        <v>106</v>
      </c>
      <c r="G46" s="53" t="s">
        <v>106</v>
      </c>
      <c r="H46" s="53" t="s">
        <v>106</v>
      </c>
      <c r="I46" s="53" t="s">
        <v>106</v>
      </c>
    </row>
    <row r="47">
      <c r="A47" s="31"/>
      <c r="B47" s="31"/>
      <c r="C47" s="51" t="s">
        <v>91</v>
      </c>
      <c r="D47" s="52" t="s">
        <v>277</v>
      </c>
      <c r="E47" s="53" t="s">
        <v>106</v>
      </c>
      <c r="F47" s="53" t="s">
        <v>106</v>
      </c>
      <c r="G47" s="53" t="s">
        <v>106</v>
      </c>
      <c r="H47" s="53" t="s">
        <v>106</v>
      </c>
      <c r="I47" s="53" t="s">
        <v>106</v>
      </c>
    </row>
    <row r="48">
      <c r="A48" s="31"/>
      <c r="B48" s="31"/>
      <c r="C48" s="71"/>
      <c r="D48" s="71"/>
      <c r="E48" s="101"/>
      <c r="F48" s="101"/>
      <c r="G48" s="101"/>
      <c r="H48" s="101"/>
      <c r="I48" s="101"/>
    </row>
    <row r="49">
      <c r="A49" s="31"/>
      <c r="B49" s="31"/>
      <c r="C49" s="104" t="s">
        <v>125</v>
      </c>
      <c r="D49" s="71"/>
      <c r="E49" s="101"/>
      <c r="F49" s="101"/>
      <c r="G49" s="101"/>
      <c r="H49" s="101"/>
      <c r="I49" s="101"/>
    </row>
    <row r="50">
      <c r="A50" s="31"/>
      <c r="B50" s="31"/>
      <c r="C50" s="60"/>
      <c r="D50" s="106"/>
      <c r="E50" s="106"/>
      <c r="F50" s="106"/>
      <c r="G50" s="106"/>
      <c r="H50" s="106"/>
      <c r="I50" s="108"/>
    </row>
    <row r="51">
      <c r="A51" s="31"/>
      <c r="B51" s="31"/>
      <c r="C51" s="71"/>
      <c r="D51" s="71"/>
      <c r="E51" s="101"/>
      <c r="F51" s="101"/>
      <c r="G51" s="101"/>
      <c r="H51" s="101"/>
      <c r="I51" s="101"/>
    </row>
  </sheetData>
  <mergeCells count="2">
    <mergeCell ref="C5:D6"/>
    <mergeCell ref="C50:H50"/>
  </mergeCells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5" width="2.75"/>
    <col customWidth="1" min="6" max="6" width="56.0"/>
    <col customWidth="1" min="7" max="17" width="11.38"/>
  </cols>
  <sheetData>
    <row r="1">
      <c r="A1" s="1"/>
      <c r="B1" s="1"/>
      <c r="C1" s="1"/>
      <c r="D1" s="1"/>
      <c r="E1" s="1"/>
      <c r="F1" s="1"/>
      <c r="G1" s="2"/>
      <c r="H1" s="4"/>
      <c r="I1" s="4"/>
      <c r="J1" s="4"/>
      <c r="K1" s="4"/>
      <c r="L1" s="4"/>
      <c r="M1" s="4"/>
      <c r="N1" s="4"/>
      <c r="O1" s="4"/>
      <c r="P1" s="4"/>
      <c r="Q1" s="4"/>
    </row>
    <row r="2" ht="6.75" customHeight="1">
      <c r="A2" s="1"/>
      <c r="B2" s="3"/>
      <c r="C2" s="3"/>
      <c r="D2" s="3"/>
      <c r="E2" s="3"/>
      <c r="F2" s="3"/>
      <c r="G2" s="7"/>
      <c r="H2" s="8"/>
      <c r="I2" s="8"/>
      <c r="J2" s="8"/>
      <c r="K2" s="8"/>
      <c r="L2" s="8"/>
      <c r="M2" s="8"/>
      <c r="N2" s="8"/>
      <c r="O2" s="8"/>
      <c r="P2" s="8"/>
      <c r="Q2" s="8"/>
    </row>
    <row r="3">
      <c r="A3" s="1"/>
      <c r="B3" s="3"/>
      <c r="C3" s="3"/>
      <c r="D3" s="3"/>
      <c r="E3" s="3"/>
      <c r="F3" s="3"/>
      <c r="G3" s="7"/>
      <c r="H3" s="8"/>
      <c r="I3" s="8"/>
      <c r="J3" s="8"/>
      <c r="K3" s="8"/>
      <c r="L3" s="8"/>
      <c r="M3" s="8"/>
      <c r="N3" s="8"/>
      <c r="O3" s="8"/>
      <c r="P3" s="8"/>
      <c r="Q3" s="8"/>
    </row>
    <row r="4">
      <c r="A4" s="1"/>
      <c r="B4" s="3"/>
      <c r="C4" s="3"/>
      <c r="D4" s="3"/>
      <c r="E4" s="3"/>
      <c r="F4" s="3"/>
      <c r="G4" s="7"/>
      <c r="H4" s="8"/>
      <c r="I4" s="8"/>
      <c r="J4" s="8"/>
      <c r="K4" s="8"/>
      <c r="L4" s="8"/>
      <c r="M4" s="8"/>
      <c r="N4" s="8"/>
      <c r="O4" s="8"/>
      <c r="P4" s="64"/>
      <c r="Q4" s="64">
        <v>46203.0</v>
      </c>
    </row>
    <row r="5">
      <c r="A5" s="5"/>
      <c r="B5" s="6"/>
      <c r="C5" s="118" t="s">
        <v>627</v>
      </c>
      <c r="G5" s="66" t="s">
        <v>3</v>
      </c>
      <c r="H5" s="27" t="s">
        <v>4</v>
      </c>
      <c r="I5" s="27" t="s">
        <v>6</v>
      </c>
      <c r="J5" s="27" t="s">
        <v>10</v>
      </c>
      <c r="K5" s="27" t="s">
        <v>11</v>
      </c>
      <c r="L5" s="27" t="s">
        <v>23</v>
      </c>
      <c r="M5" s="27" t="s">
        <v>24</v>
      </c>
      <c r="N5" s="27" t="s">
        <v>29</v>
      </c>
      <c r="O5" s="27" t="s">
        <v>30</v>
      </c>
      <c r="P5" s="27" t="s">
        <v>628</v>
      </c>
      <c r="Q5" s="27" t="s">
        <v>629</v>
      </c>
    </row>
    <row r="6">
      <c r="A6" s="1"/>
      <c r="B6" s="3"/>
      <c r="G6" s="241" t="s">
        <v>630</v>
      </c>
      <c r="H6" s="178"/>
      <c r="I6" s="178"/>
      <c r="J6" s="178"/>
      <c r="K6" s="18"/>
      <c r="L6" s="246" t="s">
        <v>631</v>
      </c>
      <c r="M6" s="18"/>
      <c r="N6" s="246" t="s">
        <v>7</v>
      </c>
      <c r="O6" s="18"/>
      <c r="P6" s="246" t="s">
        <v>632</v>
      </c>
      <c r="Q6" s="178"/>
    </row>
    <row r="7" ht="57.0" customHeight="1">
      <c r="A7" s="10"/>
      <c r="B7" s="11"/>
      <c r="C7" s="12" t="s">
        <v>12</v>
      </c>
      <c r="D7" s="12"/>
      <c r="E7" s="12"/>
      <c r="F7" s="13"/>
      <c r="G7" s="247" t="s">
        <v>634</v>
      </c>
      <c r="H7" s="248" t="s">
        <v>635</v>
      </c>
      <c r="I7" s="248" t="s">
        <v>636</v>
      </c>
      <c r="J7" s="248" t="s">
        <v>637</v>
      </c>
      <c r="K7" s="250">
        <v>12.5</v>
      </c>
      <c r="L7" s="248" t="s">
        <v>638</v>
      </c>
      <c r="M7" s="250">
        <v>12.5</v>
      </c>
      <c r="N7" s="248" t="s">
        <v>638</v>
      </c>
      <c r="O7" s="250">
        <v>12.5</v>
      </c>
      <c r="P7" s="248" t="s">
        <v>638</v>
      </c>
      <c r="Q7" s="252">
        <v>12.5</v>
      </c>
    </row>
    <row r="8">
      <c r="A8" s="14"/>
      <c r="B8" s="15"/>
      <c r="C8" s="232" t="s">
        <v>26</v>
      </c>
      <c r="D8" s="232" t="s">
        <v>639</v>
      </c>
      <c r="G8" s="21" t="s">
        <v>111</v>
      </c>
      <c r="H8" s="21" t="s">
        <v>111</v>
      </c>
      <c r="I8" s="21" t="s">
        <v>111</v>
      </c>
      <c r="J8" s="21" t="s">
        <v>111</v>
      </c>
      <c r="K8" s="21" t="s">
        <v>111</v>
      </c>
      <c r="L8" s="21" t="s">
        <v>111</v>
      </c>
      <c r="M8" s="21" t="s">
        <v>111</v>
      </c>
      <c r="N8" s="21" t="s">
        <v>111</v>
      </c>
      <c r="O8" s="21" t="s">
        <v>111</v>
      </c>
      <c r="P8" s="21" t="s">
        <v>111</v>
      </c>
      <c r="Q8" s="21" t="s">
        <v>111</v>
      </c>
    </row>
    <row r="9">
      <c r="A9" s="14"/>
      <c r="B9" s="15"/>
      <c r="C9" s="181" t="s">
        <v>35</v>
      </c>
      <c r="D9" s="181" t="s">
        <v>640</v>
      </c>
      <c r="G9" s="21" t="s">
        <v>111</v>
      </c>
      <c r="H9" s="21" t="s">
        <v>111</v>
      </c>
      <c r="I9" s="21" t="s">
        <v>111</v>
      </c>
      <c r="J9" s="21" t="s">
        <v>111</v>
      </c>
      <c r="K9" s="21" t="s">
        <v>111</v>
      </c>
      <c r="L9" s="21" t="s">
        <v>111</v>
      </c>
      <c r="M9" s="21" t="s">
        <v>111</v>
      </c>
      <c r="N9" s="21" t="s">
        <v>111</v>
      </c>
      <c r="O9" s="21" t="s">
        <v>111</v>
      </c>
      <c r="P9" s="21" t="s">
        <v>111</v>
      </c>
      <c r="Q9" s="21" t="s">
        <v>111</v>
      </c>
    </row>
    <row r="10">
      <c r="A10" s="14"/>
      <c r="B10" s="15"/>
      <c r="C10" s="181" t="s">
        <v>39</v>
      </c>
      <c r="D10" s="181"/>
      <c r="E10" s="181" t="s">
        <v>642</v>
      </c>
      <c r="G10" s="21" t="s">
        <v>111</v>
      </c>
      <c r="H10" s="21" t="s">
        <v>111</v>
      </c>
      <c r="I10" s="21" t="s">
        <v>111</v>
      </c>
      <c r="J10" s="21" t="s">
        <v>111</v>
      </c>
      <c r="K10" s="21" t="s">
        <v>111</v>
      </c>
      <c r="L10" s="21" t="s">
        <v>111</v>
      </c>
      <c r="M10" s="21" t="s">
        <v>111</v>
      </c>
      <c r="N10" s="21" t="s">
        <v>111</v>
      </c>
      <c r="O10" s="21" t="s">
        <v>111</v>
      </c>
      <c r="P10" s="21" t="s">
        <v>111</v>
      </c>
      <c r="Q10" s="21" t="s">
        <v>111</v>
      </c>
    </row>
    <row r="11">
      <c r="A11" s="14"/>
      <c r="B11" s="15"/>
      <c r="C11" s="181" t="s">
        <v>102</v>
      </c>
      <c r="D11" s="181"/>
      <c r="E11" s="181"/>
      <c r="F11" s="160" t="s">
        <v>643</v>
      </c>
      <c r="G11" s="21" t="s">
        <v>111</v>
      </c>
      <c r="H11" s="21" t="s">
        <v>111</v>
      </c>
      <c r="I11" s="21" t="s">
        <v>111</v>
      </c>
      <c r="J11" s="21" t="s">
        <v>111</v>
      </c>
      <c r="K11" s="21" t="s">
        <v>111</v>
      </c>
      <c r="L11" s="21" t="s">
        <v>111</v>
      </c>
      <c r="M11" s="21" t="s">
        <v>111</v>
      </c>
      <c r="N11" s="21" t="s">
        <v>111</v>
      </c>
      <c r="O11" s="21" t="s">
        <v>111</v>
      </c>
      <c r="P11" s="21" t="s">
        <v>111</v>
      </c>
      <c r="Q11" s="21" t="s">
        <v>111</v>
      </c>
    </row>
    <row r="12">
      <c r="A12" s="14"/>
      <c r="B12" s="15"/>
      <c r="C12" s="181" t="s">
        <v>45</v>
      </c>
      <c r="D12" s="181"/>
      <c r="E12" s="181"/>
      <c r="F12" s="160" t="s">
        <v>644</v>
      </c>
      <c r="G12" s="21" t="s">
        <v>111</v>
      </c>
      <c r="H12" s="21" t="s">
        <v>111</v>
      </c>
      <c r="I12" s="21" t="s">
        <v>111</v>
      </c>
      <c r="J12" s="21" t="s">
        <v>111</v>
      </c>
      <c r="K12" s="21" t="s">
        <v>111</v>
      </c>
      <c r="L12" s="21" t="s">
        <v>111</v>
      </c>
      <c r="M12" s="21" t="s">
        <v>111</v>
      </c>
      <c r="N12" s="21" t="s">
        <v>111</v>
      </c>
      <c r="O12" s="21" t="s">
        <v>111</v>
      </c>
      <c r="P12" s="21" t="s">
        <v>111</v>
      </c>
      <c r="Q12" s="21" t="s">
        <v>111</v>
      </c>
    </row>
    <row r="13">
      <c r="A13" s="14"/>
      <c r="B13" s="15"/>
      <c r="C13" s="181" t="s">
        <v>133</v>
      </c>
      <c r="D13" s="181"/>
      <c r="E13" s="181" t="s">
        <v>645</v>
      </c>
      <c r="G13" s="263"/>
      <c r="H13" s="263"/>
      <c r="I13" s="21" t="s">
        <v>111</v>
      </c>
      <c r="J13" s="21" t="s">
        <v>111</v>
      </c>
      <c r="K13" s="21" t="s">
        <v>111</v>
      </c>
      <c r="L13" s="21" t="s">
        <v>111</v>
      </c>
      <c r="M13" s="21" t="s">
        <v>111</v>
      </c>
      <c r="N13" s="21" t="s">
        <v>111</v>
      </c>
      <c r="O13" s="21" t="s">
        <v>111</v>
      </c>
      <c r="P13" s="21" t="s">
        <v>111</v>
      </c>
      <c r="Q13" s="21" t="s">
        <v>111</v>
      </c>
    </row>
    <row r="14">
      <c r="A14" s="14"/>
      <c r="B14" s="15"/>
      <c r="C14" s="181" t="s">
        <v>56</v>
      </c>
      <c r="D14" s="181" t="s">
        <v>648</v>
      </c>
      <c r="G14" s="21" t="s">
        <v>111</v>
      </c>
      <c r="H14" s="21" t="s">
        <v>111</v>
      </c>
      <c r="I14" s="21" t="s">
        <v>111</v>
      </c>
      <c r="J14" s="21" t="s">
        <v>111</v>
      </c>
      <c r="K14" s="21" t="s">
        <v>111</v>
      </c>
      <c r="L14" s="21" t="s">
        <v>111</v>
      </c>
      <c r="M14" s="21" t="s">
        <v>111</v>
      </c>
      <c r="N14" s="21" t="s">
        <v>111</v>
      </c>
      <c r="O14" s="21" t="s">
        <v>111</v>
      </c>
      <c r="P14" s="21" t="s">
        <v>111</v>
      </c>
      <c r="Q14" s="21" t="s">
        <v>111</v>
      </c>
    </row>
    <row r="15">
      <c r="A15" s="14"/>
      <c r="B15" s="15"/>
      <c r="C15" s="181"/>
      <c r="D15" s="181"/>
      <c r="E15" s="181" t="s">
        <v>653</v>
      </c>
      <c r="G15" s="21" t="s">
        <v>111</v>
      </c>
      <c r="H15" s="21" t="s">
        <v>111</v>
      </c>
      <c r="I15" s="21" t="s">
        <v>111</v>
      </c>
      <c r="J15" s="21" t="s">
        <v>111</v>
      </c>
      <c r="K15" s="21" t="s">
        <v>111</v>
      </c>
      <c r="L15" s="21" t="s">
        <v>111</v>
      </c>
      <c r="M15" s="21" t="s">
        <v>111</v>
      </c>
      <c r="N15" s="21" t="s">
        <v>111</v>
      </c>
      <c r="O15" s="21" t="s">
        <v>111</v>
      </c>
      <c r="P15" s="21" t="s">
        <v>111</v>
      </c>
      <c r="Q15" s="21" t="s">
        <v>111</v>
      </c>
    </row>
    <row r="16">
      <c r="A16" s="14"/>
      <c r="B16" s="15"/>
      <c r="C16" s="181"/>
      <c r="D16" s="181"/>
      <c r="E16" s="181"/>
      <c r="F16" s="160" t="s">
        <v>643</v>
      </c>
      <c r="G16" s="21" t="s">
        <v>111</v>
      </c>
      <c r="H16" s="21" t="s">
        <v>111</v>
      </c>
      <c r="I16" s="21" t="s">
        <v>111</v>
      </c>
      <c r="J16" s="21" t="s">
        <v>111</v>
      </c>
      <c r="K16" s="21" t="s">
        <v>111</v>
      </c>
      <c r="L16" s="21" t="s">
        <v>111</v>
      </c>
      <c r="M16" s="21" t="s">
        <v>111</v>
      </c>
      <c r="N16" s="21" t="s">
        <v>111</v>
      </c>
      <c r="O16" s="21" t="s">
        <v>111</v>
      </c>
      <c r="P16" s="21" t="s">
        <v>111</v>
      </c>
      <c r="Q16" s="21" t="s">
        <v>111</v>
      </c>
    </row>
    <row r="17">
      <c r="A17" s="14"/>
      <c r="B17" s="15"/>
      <c r="C17" s="181"/>
      <c r="D17" s="181"/>
      <c r="E17" s="181"/>
      <c r="F17" s="160" t="s">
        <v>644</v>
      </c>
      <c r="G17" s="21" t="s">
        <v>111</v>
      </c>
      <c r="H17" s="21" t="s">
        <v>111</v>
      </c>
      <c r="I17" s="21" t="s">
        <v>111</v>
      </c>
      <c r="J17" s="21" t="s">
        <v>111</v>
      </c>
      <c r="K17" s="21" t="s">
        <v>111</v>
      </c>
      <c r="L17" s="21" t="s">
        <v>111</v>
      </c>
      <c r="M17" s="21" t="s">
        <v>111</v>
      </c>
      <c r="N17" s="21" t="s">
        <v>111</v>
      </c>
      <c r="O17" s="21" t="s">
        <v>111</v>
      </c>
      <c r="P17" s="21" t="s">
        <v>111</v>
      </c>
      <c r="Q17" s="21" t="s">
        <v>111</v>
      </c>
    </row>
    <row r="18">
      <c r="A18" s="14"/>
      <c r="B18" s="15"/>
      <c r="C18" s="181"/>
      <c r="D18" s="181"/>
      <c r="E18" s="181" t="s">
        <v>645</v>
      </c>
      <c r="G18" s="263"/>
      <c r="H18" s="263"/>
      <c r="I18" s="21" t="s">
        <v>111</v>
      </c>
      <c r="J18" s="21" t="s">
        <v>111</v>
      </c>
      <c r="K18" s="21" t="s">
        <v>111</v>
      </c>
      <c r="L18" s="21" t="s">
        <v>111</v>
      </c>
      <c r="M18" s="21" t="s">
        <v>111</v>
      </c>
      <c r="N18" s="21" t="s">
        <v>111</v>
      </c>
      <c r="O18" s="21" t="s">
        <v>111</v>
      </c>
      <c r="P18" s="21" t="s">
        <v>111</v>
      </c>
      <c r="Q18" s="21" t="s">
        <v>111</v>
      </c>
    </row>
    <row r="19">
      <c r="A19" s="14"/>
      <c r="B19" s="15"/>
      <c r="C19" s="181"/>
      <c r="D19" s="181"/>
      <c r="E19" s="181"/>
      <c r="F19" s="16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>
      <c r="A20" s="30"/>
      <c r="B20" s="61"/>
      <c r="C20" s="61" t="s">
        <v>125</v>
      </c>
      <c r="D20" s="61"/>
      <c r="E20" s="61"/>
      <c r="F20" s="30"/>
    </row>
    <row r="21">
      <c r="A21" s="30"/>
      <c r="B21" s="31"/>
      <c r="C21" s="63"/>
      <c r="D21" s="63"/>
      <c r="E21" s="63"/>
      <c r="F21" s="63"/>
      <c r="G21" s="63"/>
      <c r="H21" s="63"/>
      <c r="I21" s="65"/>
      <c r="J21" s="65"/>
      <c r="K21" s="65"/>
      <c r="L21" s="65"/>
      <c r="M21" s="65"/>
      <c r="N21" s="65"/>
      <c r="O21" s="65"/>
      <c r="P21" s="65"/>
      <c r="Q21" s="65"/>
    </row>
    <row r="22">
      <c r="A22" s="37"/>
      <c r="B22" s="37"/>
      <c r="C22" s="36"/>
      <c r="D22" s="36"/>
      <c r="E22" s="36"/>
      <c r="F22" s="36"/>
      <c r="G22" s="36"/>
      <c r="H22" s="36"/>
      <c r="I22" s="37"/>
      <c r="J22" s="37"/>
      <c r="K22" s="37"/>
      <c r="L22" s="37"/>
      <c r="M22" s="37"/>
      <c r="N22" s="37"/>
      <c r="O22" s="37"/>
      <c r="P22" s="37"/>
      <c r="Q22" s="37"/>
    </row>
    <row r="23">
      <c r="A23" s="30"/>
      <c r="B23" s="30"/>
      <c r="C23" s="36"/>
      <c r="D23" s="36"/>
      <c r="E23" s="36"/>
      <c r="F23" s="36"/>
      <c r="G23" s="36"/>
      <c r="H23" s="36"/>
      <c r="I23" s="30"/>
      <c r="J23" s="30"/>
      <c r="K23" s="30"/>
      <c r="L23" s="30"/>
      <c r="M23" s="30"/>
      <c r="N23" s="30"/>
      <c r="O23" s="30"/>
      <c r="P23" s="30"/>
      <c r="Q23" s="30"/>
    </row>
    <row r="24">
      <c r="A24" s="30"/>
      <c r="B24" s="30"/>
      <c r="C24" s="30"/>
      <c r="D24" s="30"/>
      <c r="E24" s="30"/>
      <c r="F24" s="30"/>
      <c r="G24" s="45"/>
      <c r="H24" s="59"/>
      <c r="I24" s="30"/>
      <c r="J24" s="30"/>
      <c r="K24" s="30"/>
      <c r="L24" s="30"/>
      <c r="M24" s="30"/>
      <c r="N24" s="30"/>
      <c r="O24" s="30"/>
      <c r="P24" s="30"/>
      <c r="Q24" s="30"/>
    </row>
  </sheetData>
  <mergeCells count="12">
    <mergeCell ref="E10:F10"/>
    <mergeCell ref="E13:F13"/>
    <mergeCell ref="D14:F14"/>
    <mergeCell ref="E15:F15"/>
    <mergeCell ref="E18:F18"/>
    <mergeCell ref="C5:F6"/>
    <mergeCell ref="G6:K6"/>
    <mergeCell ref="L6:M6"/>
    <mergeCell ref="N6:O6"/>
    <mergeCell ref="P6:Q6"/>
    <mergeCell ref="D8:F8"/>
    <mergeCell ref="D9:F9"/>
  </mergeCell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5" width="2.75"/>
    <col customWidth="1" min="6" max="6" width="56.0"/>
    <col customWidth="1" min="7" max="17" width="11.38"/>
  </cols>
  <sheetData>
    <row r="1">
      <c r="A1" s="1"/>
      <c r="B1" s="1"/>
      <c r="C1" s="1"/>
      <c r="D1" s="1"/>
      <c r="E1" s="1"/>
      <c r="F1" s="1"/>
      <c r="G1" s="2"/>
      <c r="H1" s="4"/>
      <c r="I1" s="4"/>
      <c r="J1" s="4"/>
      <c r="K1" s="4"/>
      <c r="L1" s="4"/>
      <c r="M1" s="4"/>
      <c r="N1" s="4"/>
      <c r="O1" s="4"/>
      <c r="P1" s="4"/>
      <c r="Q1" s="4"/>
    </row>
    <row r="2" ht="6.75" customHeight="1">
      <c r="A2" s="1"/>
      <c r="B2" s="3"/>
      <c r="C2" s="3"/>
      <c r="D2" s="3"/>
      <c r="E2" s="3"/>
      <c r="F2" s="3"/>
      <c r="G2" s="7"/>
      <c r="H2" s="8"/>
      <c r="I2" s="8"/>
      <c r="J2" s="8"/>
      <c r="K2" s="8"/>
      <c r="L2" s="8"/>
      <c r="M2" s="8"/>
      <c r="N2" s="8"/>
      <c r="O2" s="8"/>
      <c r="P2" s="8"/>
      <c r="Q2" s="8"/>
    </row>
    <row r="3">
      <c r="A3" s="1"/>
      <c r="B3" s="3"/>
      <c r="C3" s="3"/>
      <c r="D3" s="3"/>
      <c r="E3" s="3"/>
      <c r="F3" s="3"/>
      <c r="G3" s="7"/>
      <c r="H3" s="8"/>
      <c r="I3" s="8"/>
      <c r="J3" s="8"/>
      <c r="K3" s="8"/>
      <c r="L3" s="8"/>
      <c r="M3" s="8"/>
      <c r="N3" s="8"/>
      <c r="O3" s="8"/>
      <c r="P3" s="8"/>
      <c r="Q3" s="8"/>
    </row>
    <row r="4">
      <c r="A4" s="1"/>
      <c r="B4" s="3"/>
      <c r="C4" s="3"/>
      <c r="D4" s="3"/>
      <c r="E4" s="3"/>
      <c r="F4" s="3"/>
      <c r="G4" s="7"/>
      <c r="H4" s="8"/>
      <c r="I4" s="8"/>
      <c r="J4" s="8"/>
      <c r="K4" s="8"/>
      <c r="L4" s="8"/>
      <c r="M4" s="8"/>
      <c r="N4" s="8"/>
      <c r="O4" s="8"/>
      <c r="P4" s="64"/>
      <c r="Q4" s="64">
        <v>46203.0</v>
      </c>
    </row>
    <row r="5">
      <c r="A5" s="5"/>
      <c r="B5" s="6"/>
      <c r="C5" s="118" t="s">
        <v>651</v>
      </c>
      <c r="G5" s="264" t="s">
        <v>3</v>
      </c>
      <c r="H5" s="266" t="s">
        <v>4</v>
      </c>
      <c r="I5" s="266" t="s">
        <v>6</v>
      </c>
      <c r="J5" s="266" t="s">
        <v>10</v>
      </c>
      <c r="K5" s="266" t="s">
        <v>11</v>
      </c>
      <c r="L5" s="266" t="s">
        <v>23</v>
      </c>
      <c r="M5" s="266" t="s">
        <v>24</v>
      </c>
      <c r="N5" s="266" t="s">
        <v>29</v>
      </c>
      <c r="O5" s="266" t="s">
        <v>30</v>
      </c>
      <c r="P5" s="266" t="s">
        <v>628</v>
      </c>
      <c r="Q5" s="246" t="s">
        <v>629</v>
      </c>
    </row>
    <row r="6">
      <c r="A6" s="1"/>
      <c r="B6" s="3"/>
      <c r="G6" s="269" t="s">
        <v>630</v>
      </c>
      <c r="H6" s="270"/>
      <c r="I6" s="270"/>
      <c r="J6" s="270"/>
      <c r="K6" s="224"/>
      <c r="L6" s="272" t="s">
        <v>631</v>
      </c>
      <c r="M6" s="224"/>
      <c r="N6" s="272" t="s">
        <v>7</v>
      </c>
      <c r="O6" s="224"/>
      <c r="P6" s="272" t="s">
        <v>632</v>
      </c>
      <c r="Q6" s="270"/>
    </row>
    <row r="7" ht="57.0" customHeight="1">
      <c r="A7" s="10"/>
      <c r="B7" s="11"/>
      <c r="C7" s="12" t="s">
        <v>12</v>
      </c>
      <c r="D7" s="12"/>
      <c r="E7" s="12"/>
      <c r="F7" s="13"/>
      <c r="G7" s="247" t="s">
        <v>634</v>
      </c>
      <c r="H7" s="248" t="s">
        <v>635</v>
      </c>
      <c r="I7" s="248" t="s">
        <v>636</v>
      </c>
      <c r="J7" s="248" t="s">
        <v>637</v>
      </c>
      <c r="K7" s="250">
        <v>12.5</v>
      </c>
      <c r="L7" s="248" t="s">
        <v>638</v>
      </c>
      <c r="M7" s="250">
        <v>12.5</v>
      </c>
      <c r="N7" s="248" t="s">
        <v>638</v>
      </c>
      <c r="O7" s="250">
        <v>12.5</v>
      </c>
      <c r="P7" s="248" t="s">
        <v>638</v>
      </c>
      <c r="Q7" s="252">
        <v>12.5</v>
      </c>
    </row>
    <row r="8">
      <c r="A8" s="14"/>
      <c r="B8" s="15"/>
      <c r="C8" s="232" t="s">
        <v>26</v>
      </c>
      <c r="D8" s="232" t="s">
        <v>639</v>
      </c>
      <c r="G8" s="21" t="s">
        <v>111</v>
      </c>
      <c r="H8" s="21" t="s">
        <v>111</v>
      </c>
      <c r="I8" s="21">
        <v>2.02172292E8</v>
      </c>
      <c r="J8" s="21">
        <v>1.7802807E7</v>
      </c>
      <c r="K8" s="21" t="s">
        <v>111</v>
      </c>
      <c r="L8" s="21">
        <v>2.19975098E8</v>
      </c>
      <c r="M8" s="21" t="s">
        <v>111</v>
      </c>
      <c r="N8" s="21">
        <v>1.88927257E8</v>
      </c>
      <c r="O8" s="21" t="s">
        <v>111</v>
      </c>
      <c r="P8" s="21">
        <v>1.5114181E7</v>
      </c>
      <c r="Q8" s="21" t="s">
        <v>111</v>
      </c>
    </row>
    <row r="9">
      <c r="A9" s="14"/>
      <c r="B9" s="15"/>
      <c r="C9" s="181" t="s">
        <v>35</v>
      </c>
      <c r="D9" s="181" t="s">
        <v>640</v>
      </c>
      <c r="G9" s="21" t="s">
        <v>111</v>
      </c>
      <c r="H9" s="21" t="s">
        <v>111</v>
      </c>
      <c r="I9" s="21">
        <v>2.02172292E8</v>
      </c>
      <c r="J9" s="21">
        <v>1.7802807E7</v>
      </c>
      <c r="K9" s="21" t="s">
        <v>111</v>
      </c>
      <c r="L9" s="21">
        <v>2.19975098E8</v>
      </c>
      <c r="M9" s="21" t="s">
        <v>111</v>
      </c>
      <c r="N9" s="21">
        <v>1.88927257E8</v>
      </c>
      <c r="O9" s="21" t="s">
        <v>111</v>
      </c>
      <c r="P9" s="21">
        <v>1.5114181E7</v>
      </c>
      <c r="Q9" s="21" t="s">
        <v>111</v>
      </c>
    </row>
    <row r="10">
      <c r="A10" s="14"/>
      <c r="B10" s="15"/>
      <c r="C10" s="181" t="s">
        <v>39</v>
      </c>
      <c r="D10" s="181"/>
      <c r="E10" s="181" t="s">
        <v>642</v>
      </c>
      <c r="G10" s="21" t="s">
        <v>111</v>
      </c>
      <c r="H10" s="21" t="s">
        <v>111</v>
      </c>
      <c r="I10" s="21">
        <v>2.02172292E8</v>
      </c>
      <c r="J10" s="21">
        <v>1.7802807E7</v>
      </c>
      <c r="K10" s="21" t="s">
        <v>111</v>
      </c>
      <c r="L10" s="21">
        <v>2.19975098E8</v>
      </c>
      <c r="M10" s="21" t="s">
        <v>111</v>
      </c>
      <c r="N10" s="21">
        <v>1.88927257E8</v>
      </c>
      <c r="O10" s="21" t="s">
        <v>111</v>
      </c>
      <c r="P10" s="21">
        <v>1.5114181E7</v>
      </c>
      <c r="Q10" s="21" t="s">
        <v>111</v>
      </c>
    </row>
    <row r="11">
      <c r="A11" s="14"/>
      <c r="B11" s="15"/>
      <c r="C11" s="181" t="s">
        <v>102</v>
      </c>
      <c r="D11" s="181"/>
      <c r="E11" s="181"/>
      <c r="F11" s="160" t="s">
        <v>643</v>
      </c>
      <c r="G11" s="21" t="s">
        <v>111</v>
      </c>
      <c r="H11" s="21" t="s">
        <v>111</v>
      </c>
      <c r="I11" s="21">
        <v>2.02172292E8</v>
      </c>
      <c r="J11" s="21">
        <v>1.7802807E7</v>
      </c>
      <c r="K11" s="21" t="s">
        <v>111</v>
      </c>
      <c r="L11" s="21">
        <v>2.19975098E8</v>
      </c>
      <c r="M11" s="21" t="s">
        <v>111</v>
      </c>
      <c r="N11" s="21">
        <v>1.88927257E8</v>
      </c>
      <c r="O11" s="21" t="s">
        <v>111</v>
      </c>
      <c r="P11" s="21">
        <v>1.5114181E7</v>
      </c>
      <c r="Q11" s="21" t="s">
        <v>111</v>
      </c>
    </row>
    <row r="12">
      <c r="A12" s="14"/>
      <c r="B12" s="15"/>
      <c r="C12" s="181" t="s">
        <v>45</v>
      </c>
      <c r="D12" s="181"/>
      <c r="E12" s="181"/>
      <c r="F12" s="160" t="s">
        <v>644</v>
      </c>
      <c r="G12" s="21" t="s">
        <v>111</v>
      </c>
      <c r="H12" s="21" t="s">
        <v>111</v>
      </c>
      <c r="I12" s="21" t="s">
        <v>111</v>
      </c>
      <c r="J12" s="21" t="s">
        <v>111</v>
      </c>
      <c r="K12" s="21" t="s">
        <v>111</v>
      </c>
      <c r="L12" s="21" t="s">
        <v>111</v>
      </c>
      <c r="M12" s="21" t="s">
        <v>111</v>
      </c>
      <c r="N12" s="21" t="s">
        <v>111</v>
      </c>
      <c r="O12" s="21" t="s">
        <v>111</v>
      </c>
      <c r="P12" s="21" t="s">
        <v>111</v>
      </c>
      <c r="Q12" s="21" t="s">
        <v>111</v>
      </c>
    </row>
    <row r="13">
      <c r="A13" s="14"/>
      <c r="B13" s="15"/>
      <c r="C13" s="181" t="s">
        <v>133</v>
      </c>
      <c r="D13" s="181"/>
      <c r="E13" s="181" t="s">
        <v>645</v>
      </c>
      <c r="G13" s="263"/>
      <c r="H13" s="263"/>
      <c r="I13" s="21" t="s">
        <v>111</v>
      </c>
      <c r="J13" s="21" t="s">
        <v>111</v>
      </c>
      <c r="K13" s="21" t="s">
        <v>111</v>
      </c>
      <c r="L13" s="21" t="s">
        <v>111</v>
      </c>
      <c r="M13" s="21" t="s">
        <v>111</v>
      </c>
      <c r="N13" s="21" t="s">
        <v>111</v>
      </c>
      <c r="O13" s="21" t="s">
        <v>111</v>
      </c>
      <c r="P13" s="21" t="s">
        <v>111</v>
      </c>
      <c r="Q13" s="21" t="s">
        <v>111</v>
      </c>
    </row>
    <row r="14">
      <c r="A14" s="14"/>
      <c r="B14" s="15"/>
      <c r="C14" s="181" t="s">
        <v>56</v>
      </c>
      <c r="D14" s="181" t="s">
        <v>648</v>
      </c>
      <c r="G14" s="21" t="s">
        <v>111</v>
      </c>
      <c r="H14" s="21" t="s">
        <v>111</v>
      </c>
      <c r="I14" s="21" t="s">
        <v>111</v>
      </c>
      <c r="J14" s="21" t="s">
        <v>111</v>
      </c>
      <c r="K14" s="21" t="s">
        <v>111</v>
      </c>
      <c r="L14" s="21" t="s">
        <v>111</v>
      </c>
      <c r="M14" s="21" t="s">
        <v>111</v>
      </c>
      <c r="N14" s="21" t="s">
        <v>111</v>
      </c>
      <c r="O14" s="21" t="s">
        <v>111</v>
      </c>
      <c r="P14" s="21" t="s">
        <v>111</v>
      </c>
      <c r="Q14" s="21" t="s">
        <v>111</v>
      </c>
    </row>
    <row r="15">
      <c r="A15" s="14"/>
      <c r="B15" s="15"/>
      <c r="C15" s="181"/>
      <c r="D15" s="181"/>
      <c r="E15" s="181" t="s">
        <v>653</v>
      </c>
      <c r="G15" s="21" t="s">
        <v>111</v>
      </c>
      <c r="H15" s="21" t="s">
        <v>111</v>
      </c>
      <c r="I15" s="21" t="s">
        <v>111</v>
      </c>
      <c r="J15" s="21" t="s">
        <v>111</v>
      </c>
      <c r="K15" s="21" t="s">
        <v>111</v>
      </c>
      <c r="L15" s="21" t="s">
        <v>111</v>
      </c>
      <c r="M15" s="21" t="s">
        <v>111</v>
      </c>
      <c r="N15" s="21" t="s">
        <v>111</v>
      </c>
      <c r="O15" s="21" t="s">
        <v>111</v>
      </c>
      <c r="P15" s="21" t="s">
        <v>111</v>
      </c>
      <c r="Q15" s="21" t="s">
        <v>111</v>
      </c>
    </row>
    <row r="16">
      <c r="A16" s="14"/>
      <c r="B16" s="15"/>
      <c r="C16" s="181"/>
      <c r="D16" s="181"/>
      <c r="E16" s="181"/>
      <c r="F16" s="160" t="s">
        <v>643</v>
      </c>
      <c r="G16" s="21" t="s">
        <v>111</v>
      </c>
      <c r="H16" s="21" t="s">
        <v>111</v>
      </c>
      <c r="I16" s="21" t="s">
        <v>111</v>
      </c>
      <c r="J16" s="21" t="s">
        <v>111</v>
      </c>
      <c r="K16" s="21" t="s">
        <v>111</v>
      </c>
      <c r="L16" s="21" t="s">
        <v>111</v>
      </c>
      <c r="M16" s="21" t="s">
        <v>111</v>
      </c>
      <c r="N16" s="21" t="s">
        <v>111</v>
      </c>
      <c r="O16" s="21" t="s">
        <v>111</v>
      </c>
      <c r="P16" s="21" t="s">
        <v>111</v>
      </c>
      <c r="Q16" s="21" t="s">
        <v>111</v>
      </c>
    </row>
    <row r="17">
      <c r="A17" s="14"/>
      <c r="B17" s="15"/>
      <c r="C17" s="181"/>
      <c r="D17" s="181"/>
      <c r="E17" s="181"/>
      <c r="F17" s="160" t="s">
        <v>644</v>
      </c>
      <c r="G17" s="21" t="s">
        <v>111</v>
      </c>
      <c r="H17" s="21" t="s">
        <v>111</v>
      </c>
      <c r="I17" s="21" t="s">
        <v>111</v>
      </c>
      <c r="J17" s="21" t="s">
        <v>111</v>
      </c>
      <c r="K17" s="21" t="s">
        <v>111</v>
      </c>
      <c r="L17" s="21" t="s">
        <v>111</v>
      </c>
      <c r="M17" s="21" t="s">
        <v>111</v>
      </c>
      <c r="N17" s="21" t="s">
        <v>111</v>
      </c>
      <c r="O17" s="21" t="s">
        <v>111</v>
      </c>
      <c r="P17" s="21" t="s">
        <v>111</v>
      </c>
      <c r="Q17" s="21" t="s">
        <v>111</v>
      </c>
    </row>
    <row r="18">
      <c r="A18" s="14"/>
      <c r="B18" s="15"/>
      <c r="C18" s="181"/>
      <c r="D18" s="181"/>
      <c r="E18" s="181" t="s">
        <v>645</v>
      </c>
      <c r="G18" s="263"/>
      <c r="H18" s="263"/>
      <c r="I18" s="21" t="s">
        <v>111</v>
      </c>
      <c r="J18" s="21" t="s">
        <v>111</v>
      </c>
      <c r="K18" s="21" t="s">
        <v>111</v>
      </c>
      <c r="L18" s="21" t="s">
        <v>111</v>
      </c>
      <c r="M18" s="21" t="s">
        <v>111</v>
      </c>
      <c r="N18" s="21" t="s">
        <v>111</v>
      </c>
      <c r="O18" s="21" t="s">
        <v>111</v>
      </c>
      <c r="P18" s="21" t="s">
        <v>111</v>
      </c>
      <c r="Q18" s="21" t="s">
        <v>111</v>
      </c>
    </row>
    <row r="19">
      <c r="A19" s="14"/>
      <c r="B19" s="15"/>
      <c r="C19" s="181"/>
      <c r="D19" s="181"/>
      <c r="E19" s="181"/>
      <c r="F19" s="16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>
      <c r="A20" s="30"/>
      <c r="B20" s="61"/>
      <c r="C20" s="61" t="s">
        <v>125</v>
      </c>
      <c r="D20" s="61"/>
      <c r="E20" s="61"/>
      <c r="F20" s="30"/>
    </row>
    <row r="21">
      <c r="A21" s="30"/>
      <c r="B21" s="31"/>
      <c r="C21" s="63"/>
      <c r="D21" s="63"/>
      <c r="E21" s="63"/>
      <c r="F21" s="63"/>
      <c r="G21" s="63"/>
      <c r="H21" s="63"/>
      <c r="I21" s="65"/>
      <c r="J21" s="65"/>
      <c r="K21" s="65"/>
      <c r="L21" s="65"/>
      <c r="M21" s="65"/>
      <c r="N21" s="65"/>
      <c r="O21" s="65"/>
      <c r="P21" s="65"/>
      <c r="Q21" s="65"/>
    </row>
    <row r="22">
      <c r="A22" s="37"/>
      <c r="B22" s="37"/>
      <c r="C22" s="36"/>
      <c r="D22" s="36"/>
      <c r="E22" s="36"/>
      <c r="F22" s="36"/>
      <c r="G22" s="36"/>
      <c r="H22" s="36"/>
      <c r="I22" s="37"/>
      <c r="J22" s="37"/>
      <c r="K22" s="37"/>
      <c r="L22" s="37"/>
      <c r="M22" s="37"/>
      <c r="N22" s="37"/>
      <c r="O22" s="37"/>
      <c r="P22" s="37"/>
      <c r="Q22" s="37"/>
    </row>
    <row r="23">
      <c r="A23" s="30"/>
      <c r="B23" s="30"/>
      <c r="C23" s="36"/>
      <c r="D23" s="36"/>
      <c r="E23" s="36"/>
      <c r="F23" s="36"/>
      <c r="G23" s="36"/>
      <c r="H23" s="36"/>
      <c r="I23" s="30"/>
      <c r="J23" s="30"/>
      <c r="K23" s="30"/>
      <c r="L23" s="30"/>
      <c r="M23" s="30"/>
      <c r="N23" s="30"/>
      <c r="O23" s="30"/>
      <c r="P23" s="30"/>
      <c r="Q23" s="30"/>
    </row>
    <row r="24">
      <c r="A24" s="30"/>
      <c r="B24" s="30"/>
      <c r="C24" s="30"/>
      <c r="D24" s="30"/>
      <c r="E24" s="30"/>
      <c r="F24" s="30"/>
      <c r="G24" s="45"/>
      <c r="H24" s="59"/>
      <c r="I24" s="30"/>
      <c r="J24" s="30"/>
      <c r="K24" s="30"/>
      <c r="L24" s="30"/>
      <c r="M24" s="30"/>
      <c r="N24" s="30"/>
      <c r="O24" s="30"/>
      <c r="P24" s="30"/>
      <c r="Q24" s="30"/>
    </row>
  </sheetData>
  <mergeCells count="12">
    <mergeCell ref="E10:F10"/>
    <mergeCell ref="E13:F13"/>
    <mergeCell ref="D14:F14"/>
    <mergeCell ref="E15:F15"/>
    <mergeCell ref="E18:F18"/>
    <mergeCell ref="C5:F6"/>
    <mergeCell ref="G6:K6"/>
    <mergeCell ref="L6:M6"/>
    <mergeCell ref="N6:O6"/>
    <mergeCell ref="P6:Q6"/>
    <mergeCell ref="D8:F8"/>
    <mergeCell ref="D9:F9"/>
  </mergeCell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51C75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3" width="2.75"/>
    <col customWidth="1" min="4" max="4" width="68.13"/>
    <col customWidth="1" min="5" max="5" width="14.0"/>
    <col customWidth="1" hidden="1" min="6" max="8" width="14.0"/>
  </cols>
  <sheetData>
    <row r="1">
      <c r="A1" s="1"/>
      <c r="B1" s="1"/>
      <c r="C1" s="1"/>
      <c r="D1" s="1"/>
      <c r="E1" s="2"/>
      <c r="F1" s="2"/>
      <c r="G1" s="2"/>
      <c r="H1" s="2"/>
    </row>
    <row r="2" ht="6.75" customHeight="1">
      <c r="A2" s="1"/>
      <c r="B2" s="3"/>
      <c r="C2" s="3"/>
      <c r="D2" s="3"/>
      <c r="E2" s="7"/>
      <c r="F2" s="7"/>
      <c r="G2" s="7"/>
      <c r="H2" s="7"/>
    </row>
    <row r="3">
      <c r="A3" s="1"/>
      <c r="B3" s="3"/>
      <c r="C3" s="3"/>
      <c r="D3" s="3"/>
      <c r="E3" s="7"/>
      <c r="F3" s="7"/>
      <c r="G3" s="7"/>
      <c r="H3" s="7"/>
    </row>
    <row r="4">
      <c r="A4" s="1"/>
      <c r="B4" s="3"/>
      <c r="C4" s="3"/>
      <c r="D4" s="3"/>
      <c r="E4" s="64">
        <v>46203.0</v>
      </c>
      <c r="F4" s="7"/>
      <c r="G4" s="7"/>
      <c r="H4" s="7"/>
    </row>
    <row r="5">
      <c r="A5" s="5"/>
      <c r="B5" s="6"/>
      <c r="C5" s="16" t="s">
        <v>654</v>
      </c>
      <c r="E5" s="66"/>
      <c r="F5" s="66"/>
      <c r="G5" s="66"/>
      <c r="H5" s="66"/>
    </row>
    <row r="6">
      <c r="A6" s="1"/>
      <c r="B6" s="3"/>
      <c r="E6" s="66" t="s">
        <v>3</v>
      </c>
      <c r="F6" s="66"/>
      <c r="G6" s="66"/>
      <c r="H6" s="66"/>
    </row>
    <row r="7">
      <c r="A7" s="10"/>
      <c r="B7" s="11"/>
      <c r="C7" s="12" t="s">
        <v>12</v>
      </c>
      <c r="D7" s="13"/>
      <c r="E7" s="66" t="s">
        <v>656</v>
      </c>
      <c r="F7" s="271"/>
      <c r="G7" s="271"/>
      <c r="H7" s="271"/>
    </row>
    <row r="8">
      <c r="A8" s="14"/>
      <c r="B8" s="14"/>
      <c r="C8" s="32" t="s">
        <v>26</v>
      </c>
      <c r="D8" s="33" t="s">
        <v>657</v>
      </c>
      <c r="E8" s="21">
        <v>2333397.0</v>
      </c>
      <c r="F8" s="54"/>
      <c r="G8" s="54"/>
      <c r="H8" s="54"/>
    </row>
    <row r="9">
      <c r="A9" s="14"/>
      <c r="B9" s="14"/>
      <c r="C9" s="32" t="s">
        <v>74</v>
      </c>
      <c r="D9" s="244" t="s">
        <v>659</v>
      </c>
      <c r="E9" s="21">
        <v>1550873.0</v>
      </c>
      <c r="F9" s="54"/>
      <c r="G9" s="54"/>
      <c r="H9" s="54"/>
    </row>
    <row r="10">
      <c r="A10" s="14"/>
      <c r="B10" s="14"/>
      <c r="C10" s="32" t="s">
        <v>661</v>
      </c>
      <c r="D10" s="33" t="s">
        <v>662</v>
      </c>
      <c r="E10" s="21" t="s">
        <v>111</v>
      </c>
      <c r="F10" s="54"/>
      <c r="G10" s="54"/>
      <c r="H10" s="54"/>
    </row>
    <row r="11">
      <c r="A11" s="14"/>
      <c r="B11" s="14"/>
      <c r="C11" s="32" t="s">
        <v>663</v>
      </c>
      <c r="D11" s="33" t="s">
        <v>664</v>
      </c>
      <c r="E11" s="21">
        <v>782525.0</v>
      </c>
      <c r="F11" s="54"/>
      <c r="G11" s="54"/>
      <c r="H11" s="54"/>
    </row>
    <row r="12">
      <c r="B12" s="14"/>
      <c r="C12" s="32" t="s">
        <v>665</v>
      </c>
      <c r="D12" s="33" t="s">
        <v>666</v>
      </c>
      <c r="E12" s="21" t="s">
        <v>111</v>
      </c>
      <c r="F12" s="54"/>
      <c r="G12" s="54"/>
      <c r="H12" s="54"/>
    </row>
    <row r="13">
      <c r="A13" s="14"/>
      <c r="B13" s="14"/>
      <c r="C13" s="32" t="s">
        <v>35</v>
      </c>
      <c r="D13" s="33" t="s">
        <v>668</v>
      </c>
      <c r="E13" s="273" t="s">
        <v>111</v>
      </c>
      <c r="F13" s="274"/>
      <c r="G13" s="274"/>
      <c r="H13" s="274"/>
    </row>
    <row r="14">
      <c r="A14" s="14"/>
      <c r="B14" s="14"/>
      <c r="C14" s="32" t="s">
        <v>39</v>
      </c>
      <c r="D14" s="33" t="s">
        <v>669</v>
      </c>
      <c r="E14" s="21">
        <v>6.503152889E9</v>
      </c>
      <c r="F14" s="54"/>
      <c r="G14" s="54"/>
      <c r="H14" s="54"/>
    </row>
    <row r="15">
      <c r="A15" s="14"/>
      <c r="B15" s="14"/>
      <c r="C15" s="32" t="s">
        <v>102</v>
      </c>
      <c r="D15" s="33" t="s">
        <v>670</v>
      </c>
      <c r="E15" s="21" t="s">
        <v>111</v>
      </c>
      <c r="F15" s="54"/>
      <c r="G15" s="54"/>
      <c r="H15" s="54"/>
    </row>
    <row r="16">
      <c r="A16" s="14"/>
      <c r="B16" s="14"/>
      <c r="C16" s="32" t="s">
        <v>43</v>
      </c>
      <c r="D16" s="244" t="s">
        <v>671</v>
      </c>
      <c r="E16" s="21">
        <v>5477372.0</v>
      </c>
      <c r="F16" s="54"/>
      <c r="G16" s="54"/>
      <c r="H16" s="54"/>
    </row>
    <row r="17">
      <c r="A17" s="14"/>
      <c r="B17" s="14"/>
      <c r="C17" s="32" t="s">
        <v>45</v>
      </c>
      <c r="D17" s="244" t="s">
        <v>673</v>
      </c>
      <c r="E17" s="275">
        <v>1.1529597E7</v>
      </c>
      <c r="F17" s="54"/>
      <c r="G17" s="54"/>
      <c r="H17" s="54"/>
    </row>
    <row r="18">
      <c r="A18" s="14"/>
      <c r="B18" s="14"/>
      <c r="C18" s="151" t="s">
        <v>56</v>
      </c>
      <c r="D18" s="151" t="s">
        <v>427</v>
      </c>
      <c r="E18" s="276">
        <v>6.522493255E9</v>
      </c>
      <c r="F18" s="277"/>
      <c r="G18" s="277"/>
      <c r="H18" s="277"/>
    </row>
    <row r="19">
      <c r="A19" s="30"/>
      <c r="B19" s="30"/>
      <c r="C19" s="30"/>
      <c r="D19" s="30"/>
      <c r="E19" s="45"/>
      <c r="F19" s="45"/>
      <c r="G19" s="45"/>
      <c r="H19" s="45"/>
    </row>
    <row r="20">
      <c r="A20" s="30"/>
      <c r="B20" s="30"/>
      <c r="C20" s="61" t="s">
        <v>125</v>
      </c>
      <c r="D20" s="61"/>
      <c r="E20" s="30"/>
      <c r="F20" s="30"/>
      <c r="G20" s="30"/>
      <c r="H20" s="30"/>
    </row>
    <row r="21">
      <c r="A21" s="30"/>
      <c r="B21" s="30"/>
      <c r="C21" s="278"/>
      <c r="D21" s="278"/>
      <c r="E21" s="278"/>
      <c r="F21" s="63"/>
      <c r="G21" s="63"/>
      <c r="H21" s="63"/>
    </row>
    <row r="22">
      <c r="A22" s="30"/>
      <c r="B22" s="30"/>
      <c r="C22" s="30"/>
      <c r="D22" s="30"/>
      <c r="E22" s="45"/>
      <c r="F22" s="45"/>
      <c r="G22" s="45"/>
      <c r="H22" s="45"/>
    </row>
    <row r="23">
      <c r="A23" s="30"/>
      <c r="B23" s="30"/>
      <c r="C23" s="30"/>
      <c r="D23" s="30"/>
      <c r="E23" s="45"/>
      <c r="F23" s="45"/>
      <c r="G23" s="45"/>
      <c r="H23" s="45"/>
    </row>
    <row r="24">
      <c r="A24" s="30"/>
      <c r="B24" s="30"/>
      <c r="C24" s="30"/>
      <c r="D24" s="30"/>
      <c r="E24" s="45"/>
      <c r="F24" s="45"/>
      <c r="G24" s="45"/>
      <c r="H24" s="45"/>
    </row>
  </sheetData>
  <mergeCells count="1">
    <mergeCell ref="C5:D6"/>
  </mergeCell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88"/>
    <col customWidth="1" min="2" max="2" width="1.75"/>
    <col customWidth="1" min="3" max="3" width="18.38"/>
    <col customWidth="1" min="4" max="11" width="14.0"/>
    <col customWidth="1" hidden="1" min="12" max="27" width="18.5"/>
  </cols>
  <sheetData>
    <row r="2">
      <c r="B2" s="3"/>
      <c r="C2" s="3"/>
      <c r="D2" s="3"/>
      <c r="E2" s="3"/>
      <c r="F2" s="3"/>
      <c r="G2" s="3"/>
      <c r="H2" s="3"/>
      <c r="I2" s="3"/>
      <c r="J2" s="3"/>
      <c r="K2" s="3"/>
    </row>
    <row r="3"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B4" s="16"/>
      <c r="C4" s="16"/>
      <c r="D4" s="3"/>
      <c r="E4" s="3"/>
      <c r="F4" s="3"/>
      <c r="G4" s="3"/>
      <c r="H4" s="3"/>
      <c r="I4" s="3"/>
      <c r="J4" s="3"/>
      <c r="K4" s="3"/>
    </row>
    <row r="5">
      <c r="B5" s="16"/>
      <c r="C5" s="16" t="s">
        <v>676</v>
      </c>
      <c r="D5" s="3"/>
      <c r="E5" s="3"/>
      <c r="F5" s="3"/>
      <c r="G5" s="3"/>
      <c r="H5" s="3"/>
      <c r="I5" s="3"/>
      <c r="J5" s="3"/>
      <c r="K5" s="3"/>
    </row>
    <row r="6">
      <c r="B6" s="16"/>
      <c r="C6" s="16" t="s">
        <v>677</v>
      </c>
      <c r="D6" s="3"/>
      <c r="E6" s="3"/>
      <c r="F6" s="3"/>
      <c r="G6" s="3"/>
      <c r="H6" s="3"/>
      <c r="I6" s="3"/>
      <c r="J6" s="3"/>
      <c r="K6" s="3"/>
    </row>
    <row r="7">
      <c r="B7" s="16"/>
      <c r="C7" s="3"/>
      <c r="D7" s="3"/>
      <c r="E7" s="3"/>
      <c r="F7" s="3"/>
      <c r="G7" s="3"/>
      <c r="H7" s="3"/>
      <c r="I7" s="3"/>
      <c r="J7" s="3"/>
      <c r="K7" s="64">
        <v>46203.0</v>
      </c>
    </row>
    <row r="8">
      <c r="B8" s="6"/>
      <c r="C8" s="16" t="s">
        <v>679</v>
      </c>
      <c r="D8" s="284" t="s">
        <v>680</v>
      </c>
      <c r="G8" s="128"/>
      <c r="H8" s="285" t="s">
        <v>681</v>
      </c>
    </row>
    <row r="9">
      <c r="B9" s="286"/>
      <c r="C9" s="287"/>
      <c r="D9" s="288" t="s">
        <v>414</v>
      </c>
      <c r="E9" s="289"/>
      <c r="F9" s="290" t="s">
        <v>682</v>
      </c>
      <c r="G9" s="291"/>
      <c r="H9" s="288" t="s">
        <v>414</v>
      </c>
      <c r="I9" s="289"/>
      <c r="J9" s="290" t="s">
        <v>682</v>
      </c>
    </row>
    <row r="10">
      <c r="B10" s="292"/>
      <c r="C10" s="293" t="s">
        <v>683</v>
      </c>
      <c r="D10" s="294" t="s">
        <v>684</v>
      </c>
      <c r="E10" s="295" t="s">
        <v>685</v>
      </c>
      <c r="F10" s="294" t="s">
        <v>684</v>
      </c>
      <c r="G10" s="295" t="s">
        <v>685</v>
      </c>
      <c r="H10" s="294" t="s">
        <v>684</v>
      </c>
      <c r="I10" s="295" t="s">
        <v>685</v>
      </c>
      <c r="J10" s="294" t="s">
        <v>684</v>
      </c>
      <c r="K10" s="294" t="s">
        <v>685</v>
      </c>
    </row>
    <row r="11">
      <c r="B11" s="296"/>
      <c r="C11" s="297" t="s">
        <v>686</v>
      </c>
      <c r="D11" s="298">
        <f>5091086421.96682/1000000</f>
        <v>5091.086422</v>
      </c>
      <c r="E11" s="299">
        <f>10731833778.3588/1000000</f>
        <v>10731.83378</v>
      </c>
      <c r="F11" s="300" t="s">
        <v>111</v>
      </c>
      <c r="G11" s="301" t="s">
        <v>111</v>
      </c>
      <c r="H11" s="298">
        <f>5165919328.87325/1000000</f>
        <v>5165.919329</v>
      </c>
      <c r="I11" s="299">
        <f>7504098807.33169/1000000</f>
        <v>7504.098807</v>
      </c>
      <c r="J11" s="302" t="s">
        <v>111</v>
      </c>
      <c r="K11" s="302" t="s">
        <v>111</v>
      </c>
    </row>
    <row r="12">
      <c r="B12" s="296"/>
      <c r="C12" s="297" t="s">
        <v>687</v>
      </c>
      <c r="D12" s="298">
        <f>5091044288.4846/1000000</f>
        <v>5091.044288</v>
      </c>
      <c r="E12" s="303" t="s">
        <v>111</v>
      </c>
      <c r="F12" s="300" t="s">
        <v>111</v>
      </c>
      <c r="G12" s="301" t="s">
        <v>111</v>
      </c>
      <c r="H12" s="298">
        <f>5086971722.24315/1000000</f>
        <v>5086.971722</v>
      </c>
      <c r="I12" s="299">
        <f>7379965165.86986/1000000</f>
        <v>7379.965166</v>
      </c>
      <c r="J12" s="302" t="s">
        <v>111</v>
      </c>
      <c r="K12" s="302" t="s">
        <v>111</v>
      </c>
    </row>
    <row r="13">
      <c r="B13" s="296"/>
      <c r="C13" s="297" t="s">
        <v>558</v>
      </c>
      <c r="D13" s="302" t="s">
        <v>111</v>
      </c>
      <c r="E13" s="303" t="s">
        <v>111</v>
      </c>
      <c r="F13" s="300" t="s">
        <v>111</v>
      </c>
      <c r="G13" s="301" t="s">
        <v>111</v>
      </c>
      <c r="H13" s="302" t="s">
        <v>111</v>
      </c>
      <c r="I13" s="303" t="s">
        <v>111</v>
      </c>
      <c r="J13" s="302" t="s">
        <v>111</v>
      </c>
      <c r="K13" s="302" t="s">
        <v>111</v>
      </c>
    </row>
    <row r="14">
      <c r="B14" s="296"/>
      <c r="C14" s="297" t="s">
        <v>688</v>
      </c>
      <c r="D14" s="302" t="s">
        <v>111</v>
      </c>
      <c r="E14" s="303" t="s">
        <v>111</v>
      </c>
      <c r="F14" s="300" t="s">
        <v>111</v>
      </c>
      <c r="G14" s="301" t="s">
        <v>111</v>
      </c>
      <c r="H14" s="302" t="s">
        <v>111</v>
      </c>
      <c r="I14" s="303" t="s">
        <v>111</v>
      </c>
      <c r="J14" s="302" t="s">
        <v>111</v>
      </c>
      <c r="K14" s="302" t="s">
        <v>111</v>
      </c>
    </row>
    <row r="16">
      <c r="C16" s="61" t="s">
        <v>125</v>
      </c>
      <c r="D16" s="30"/>
    </row>
    <row r="17">
      <c r="C17" s="63"/>
      <c r="D17" s="63"/>
      <c r="E17" s="63"/>
      <c r="F17" s="63"/>
      <c r="G17" s="63"/>
      <c r="H17" s="63"/>
      <c r="I17" s="63"/>
      <c r="J17" s="63"/>
      <c r="K17" s="63"/>
    </row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</sheetData>
  <mergeCells count="6">
    <mergeCell ref="D8:G8"/>
    <mergeCell ref="H8:K8"/>
    <mergeCell ref="D9:E9"/>
    <mergeCell ref="F9:G9"/>
    <mergeCell ref="H9:I9"/>
    <mergeCell ref="J9:K9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51C75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3" width="2.75"/>
    <col customWidth="1" min="4" max="4" width="74.0"/>
    <col customWidth="1" min="5" max="5" width="14.0"/>
    <col customWidth="1" min="6" max="6" width="15.38"/>
    <col customWidth="1" min="7" max="7" width="15.75"/>
  </cols>
  <sheetData>
    <row r="1">
      <c r="A1" s="1"/>
      <c r="B1" s="1"/>
      <c r="C1" s="1"/>
      <c r="D1" s="1"/>
      <c r="E1" s="2"/>
      <c r="F1" s="4"/>
      <c r="G1" s="4"/>
    </row>
    <row r="2" ht="6.75" customHeight="1">
      <c r="A2" s="1"/>
      <c r="B2" s="3"/>
      <c r="C2" s="3"/>
      <c r="D2" s="3"/>
      <c r="E2" s="7"/>
      <c r="F2" s="8"/>
      <c r="G2" s="8"/>
    </row>
    <row r="3">
      <c r="A3" s="1"/>
      <c r="B3" s="3"/>
      <c r="C3" s="3"/>
      <c r="D3" s="3"/>
      <c r="E3" s="7"/>
      <c r="F3" s="8"/>
      <c r="G3" s="8"/>
    </row>
    <row r="4">
      <c r="A4" s="1"/>
      <c r="B4" s="3"/>
      <c r="C4" s="3"/>
      <c r="D4" s="3"/>
      <c r="E4" s="7"/>
      <c r="F4" s="8"/>
      <c r="G4" s="8"/>
    </row>
    <row r="5">
      <c r="A5" s="5"/>
      <c r="B5" s="6"/>
      <c r="C5" s="16" t="s">
        <v>2</v>
      </c>
      <c r="E5" s="7" t="s">
        <v>3</v>
      </c>
      <c r="F5" s="8" t="s">
        <v>4</v>
      </c>
      <c r="G5" s="8" t="s">
        <v>6</v>
      </c>
    </row>
    <row r="6">
      <c r="A6" s="1"/>
      <c r="B6" s="3"/>
      <c r="E6" s="17" t="s">
        <v>7</v>
      </c>
      <c r="F6" s="18"/>
      <c r="G6" s="19" t="s">
        <v>9</v>
      </c>
    </row>
    <row r="7">
      <c r="A7" s="10"/>
      <c r="B7" s="11"/>
      <c r="C7" s="12" t="s">
        <v>12</v>
      </c>
      <c r="D7" s="13"/>
      <c r="E7" s="22">
        <v>46203.0</v>
      </c>
      <c r="F7" s="26">
        <f>E7-93</f>
        <v>46110</v>
      </c>
      <c r="G7" s="29">
        <f>E7</f>
        <v>46203</v>
      </c>
    </row>
    <row r="8">
      <c r="A8" s="14"/>
      <c r="B8" s="15"/>
      <c r="C8" s="32" t="s">
        <v>26</v>
      </c>
      <c r="D8" s="33" t="s">
        <v>31</v>
      </c>
      <c r="E8" s="35">
        <v>1.3822242258826E11</v>
      </c>
      <c r="F8" s="35">
        <v>1.2929218540467E11</v>
      </c>
      <c r="G8" s="35">
        <f t="shared" ref="G8:G26" si="1">E8*8%</f>
        <v>11057793807</v>
      </c>
    </row>
    <row r="9">
      <c r="A9" s="14"/>
      <c r="B9" s="15"/>
      <c r="C9" s="32" t="s">
        <v>35</v>
      </c>
      <c r="D9" s="40" t="s">
        <v>36</v>
      </c>
      <c r="E9" s="35">
        <v>1.3822242258826E11</v>
      </c>
      <c r="F9" s="35">
        <v>1.2929218540467E11</v>
      </c>
      <c r="G9" s="35">
        <f t="shared" si="1"/>
        <v>11057793807</v>
      </c>
    </row>
    <row r="10">
      <c r="A10" s="14"/>
      <c r="B10" s="15"/>
      <c r="C10" s="32" t="s">
        <v>39</v>
      </c>
      <c r="D10" s="40" t="s">
        <v>40</v>
      </c>
      <c r="E10" s="35">
        <v>0.0</v>
      </c>
      <c r="F10" s="35">
        <v>0.0</v>
      </c>
      <c r="G10" s="35">
        <f t="shared" si="1"/>
        <v>0</v>
      </c>
    </row>
    <row r="11">
      <c r="A11" s="14"/>
      <c r="B11" s="15"/>
      <c r="C11" s="32" t="s">
        <v>43</v>
      </c>
      <c r="D11" s="40" t="s">
        <v>44</v>
      </c>
      <c r="E11" s="35">
        <v>0.0</v>
      </c>
      <c r="F11" s="35">
        <v>0.0</v>
      </c>
      <c r="G11" s="35">
        <f t="shared" si="1"/>
        <v>0</v>
      </c>
    </row>
    <row r="12">
      <c r="A12" s="14"/>
      <c r="B12" s="15"/>
      <c r="C12" s="32" t="s">
        <v>45</v>
      </c>
      <c r="D12" s="33" t="s">
        <v>47</v>
      </c>
      <c r="E12" s="35">
        <v>1.08968316782E9</v>
      </c>
      <c r="F12" s="35">
        <v>1.2111115781E8</v>
      </c>
      <c r="G12" s="35">
        <f t="shared" si="1"/>
        <v>87174653.43</v>
      </c>
    </row>
    <row r="13">
      <c r="A13" s="14"/>
      <c r="B13" s="15"/>
      <c r="C13" s="32" t="s">
        <v>50</v>
      </c>
      <c r="D13" s="40" t="s">
        <v>51</v>
      </c>
      <c r="E13" s="35">
        <v>0.0</v>
      </c>
      <c r="F13" s="35">
        <v>0.0</v>
      </c>
      <c r="G13" s="35">
        <f t="shared" si="1"/>
        <v>0</v>
      </c>
    </row>
    <row r="14">
      <c r="A14" s="14"/>
      <c r="B14" s="15"/>
      <c r="C14" s="32" t="s">
        <v>53</v>
      </c>
      <c r="D14" s="40" t="s">
        <v>54</v>
      </c>
      <c r="E14" s="35">
        <v>4.669367018E7</v>
      </c>
      <c r="F14" s="35">
        <v>4.800995926E7</v>
      </c>
      <c r="G14" s="35">
        <f t="shared" si="1"/>
        <v>3735493.614</v>
      </c>
    </row>
    <row r="15">
      <c r="A15" s="14"/>
      <c r="B15" s="15"/>
      <c r="C15" s="32" t="s">
        <v>56</v>
      </c>
      <c r="D15" s="40" t="s">
        <v>58</v>
      </c>
      <c r="E15" s="35">
        <v>1.04298949764E9</v>
      </c>
      <c r="F15" s="35">
        <v>7.310119855E7</v>
      </c>
      <c r="G15" s="35">
        <f t="shared" si="1"/>
        <v>83439159.81</v>
      </c>
    </row>
    <row r="16">
      <c r="A16" s="14"/>
      <c r="B16" s="15"/>
      <c r="C16" s="32" t="s">
        <v>60</v>
      </c>
      <c r="D16" s="33" t="s">
        <v>61</v>
      </c>
      <c r="E16" s="35">
        <v>3.742425828E7</v>
      </c>
      <c r="F16" s="35">
        <v>2.513036272E7</v>
      </c>
      <c r="G16" s="35">
        <f t="shared" si="1"/>
        <v>2993940.662</v>
      </c>
    </row>
    <row r="17">
      <c r="A17" s="14"/>
      <c r="B17" s="15"/>
      <c r="C17" s="32" t="s">
        <v>66</v>
      </c>
      <c r="D17" s="33" t="s">
        <v>68</v>
      </c>
      <c r="E17" s="35">
        <v>0.0</v>
      </c>
      <c r="F17" s="35">
        <v>0.0</v>
      </c>
      <c r="G17" s="35">
        <f t="shared" si="1"/>
        <v>0</v>
      </c>
    </row>
    <row r="18">
      <c r="A18" s="14"/>
      <c r="B18" s="15"/>
      <c r="C18" s="32" t="s">
        <v>77</v>
      </c>
      <c r="D18" s="33" t="s">
        <v>79</v>
      </c>
      <c r="E18" s="35">
        <v>0.0</v>
      </c>
      <c r="F18" s="35">
        <v>0.0</v>
      </c>
      <c r="G18" s="35">
        <f t="shared" si="1"/>
        <v>0</v>
      </c>
    </row>
    <row r="19">
      <c r="A19" s="14"/>
      <c r="B19" s="15"/>
      <c r="C19" s="32" t="s">
        <v>85</v>
      </c>
      <c r="D19" s="33" t="s">
        <v>86</v>
      </c>
      <c r="E19" s="35">
        <v>1.8892725656E8</v>
      </c>
      <c r="F19" s="35">
        <v>7.832972773E7</v>
      </c>
      <c r="G19" s="35">
        <f t="shared" si="1"/>
        <v>15114180.52</v>
      </c>
    </row>
    <row r="20">
      <c r="A20" s="14"/>
      <c r="B20" s="15"/>
      <c r="C20" s="32" t="s">
        <v>91</v>
      </c>
      <c r="D20" s="33" t="s">
        <v>92</v>
      </c>
      <c r="E20" s="35">
        <v>6.5224932545E9</v>
      </c>
      <c r="F20" s="35">
        <v>6.35036258825E9</v>
      </c>
      <c r="G20" s="35">
        <f t="shared" si="1"/>
        <v>521799460.4</v>
      </c>
    </row>
    <row r="21">
      <c r="A21" s="14"/>
      <c r="B21" s="15"/>
      <c r="C21" s="32" t="s">
        <v>93</v>
      </c>
      <c r="D21" s="40" t="s">
        <v>94</v>
      </c>
      <c r="E21" s="35">
        <v>6.5224932545E9</v>
      </c>
      <c r="F21" s="35">
        <v>6.35036258825E9</v>
      </c>
      <c r="G21" s="35">
        <f t="shared" si="1"/>
        <v>521799460.4</v>
      </c>
    </row>
    <row r="22">
      <c r="A22" s="14"/>
      <c r="B22" s="15"/>
      <c r="C22" s="32" t="s">
        <v>97</v>
      </c>
      <c r="D22" s="40" t="s">
        <v>98</v>
      </c>
      <c r="E22" s="35">
        <v>0.0</v>
      </c>
      <c r="F22" s="35">
        <v>0.0</v>
      </c>
      <c r="G22" s="35">
        <f t="shared" si="1"/>
        <v>0</v>
      </c>
    </row>
    <row r="23">
      <c r="A23" s="14"/>
      <c r="B23" s="15"/>
      <c r="C23" s="52" t="s">
        <v>99</v>
      </c>
      <c r="D23" s="54" t="s">
        <v>101</v>
      </c>
      <c r="E23" s="35">
        <v>2.467096818692E10</v>
      </c>
      <c r="F23" s="35">
        <v>2.467096818692E10</v>
      </c>
      <c r="G23" s="35">
        <f t="shared" si="1"/>
        <v>1973677455</v>
      </c>
    </row>
    <row r="24">
      <c r="A24" s="14"/>
      <c r="B24" s="15"/>
      <c r="C24" s="52" t="s">
        <v>107</v>
      </c>
      <c r="D24" s="54" t="s">
        <v>108</v>
      </c>
      <c r="E24" s="35">
        <v>9.40134809987E9</v>
      </c>
      <c r="F24" s="35">
        <v>9.15685548012E9</v>
      </c>
      <c r="G24" s="35">
        <f t="shared" si="1"/>
        <v>752107848</v>
      </c>
    </row>
    <row r="25">
      <c r="A25" s="14"/>
      <c r="B25" s="15"/>
      <c r="C25" s="32" t="s">
        <v>113</v>
      </c>
      <c r="D25" s="33" t="s">
        <v>115</v>
      </c>
      <c r="E25" s="35">
        <v>3.84339866527E9</v>
      </c>
      <c r="F25" s="35">
        <v>3.7806501493E9</v>
      </c>
      <c r="G25" s="35">
        <f t="shared" si="1"/>
        <v>307471893.2</v>
      </c>
    </row>
    <row r="26">
      <c r="A26" s="14"/>
      <c r="B26" s="15"/>
      <c r="C26" s="55" t="s">
        <v>118</v>
      </c>
      <c r="D26" s="56" t="s">
        <v>119</v>
      </c>
      <c r="E26" s="57">
        <v>1.8397666547748E11</v>
      </c>
      <c r="F26" s="57">
        <v>1.73475593057519E11</v>
      </c>
      <c r="G26" s="57">
        <f t="shared" si="1"/>
        <v>14718133238</v>
      </c>
    </row>
    <row r="27">
      <c r="A27" s="30"/>
      <c r="B27" s="30"/>
      <c r="C27" s="30"/>
      <c r="D27" s="30"/>
      <c r="E27" s="45"/>
      <c r="F27" s="59"/>
      <c r="G27" s="30"/>
    </row>
    <row r="28">
      <c r="A28" s="30"/>
      <c r="B28" s="61"/>
      <c r="C28" s="61" t="s">
        <v>125</v>
      </c>
      <c r="D28" s="30"/>
    </row>
    <row r="29">
      <c r="A29" s="30"/>
      <c r="B29" s="31"/>
      <c r="C29" s="63"/>
      <c r="D29" s="63"/>
      <c r="E29" s="63"/>
      <c r="F29" s="63"/>
      <c r="G29" s="65"/>
    </row>
    <row r="30">
      <c r="A30" s="37"/>
      <c r="B30" s="37"/>
      <c r="C30" s="36"/>
      <c r="D30" s="36"/>
      <c r="E30" s="36"/>
      <c r="F30" s="36"/>
      <c r="G30" s="37"/>
    </row>
    <row r="31">
      <c r="A31" s="30"/>
      <c r="B31" s="30"/>
      <c r="C31" s="36"/>
      <c r="D31" s="36"/>
      <c r="E31" s="36"/>
      <c r="F31" s="36"/>
      <c r="G31" s="30"/>
    </row>
    <row r="32">
      <c r="A32" s="30"/>
      <c r="B32" s="30"/>
      <c r="C32" s="30"/>
      <c r="D32" s="30"/>
      <c r="E32" s="45"/>
      <c r="F32" s="59"/>
      <c r="G32" s="30"/>
    </row>
  </sheetData>
  <mergeCells count="2">
    <mergeCell ref="C5:D6"/>
    <mergeCell ref="E6:F6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3" width="4.25"/>
    <col customWidth="1" min="4" max="4" width="65.13"/>
    <col customWidth="1" min="5" max="17" width="70.0"/>
  </cols>
  <sheetData>
    <row r="1">
      <c r="A1" s="1"/>
      <c r="B1" s="1"/>
      <c r="C1" s="1"/>
      <c r="D1" s="2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6.75" customHeight="1">
      <c r="A2" s="1"/>
      <c r="B2" s="3"/>
      <c r="C2" s="3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>
      <c r="A3" s="1"/>
      <c r="B3" s="3"/>
      <c r="C3" s="3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>
      <c r="A4" s="1"/>
      <c r="B4" s="3"/>
      <c r="C4" s="3"/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>
      <c r="A5" s="5"/>
      <c r="B5" s="6"/>
      <c r="C5" s="16" t="s">
        <v>16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>
      <c r="A6" s="1"/>
      <c r="B6" s="3"/>
      <c r="E6" s="27" t="s">
        <v>3</v>
      </c>
      <c r="F6" s="27" t="s">
        <v>4</v>
      </c>
      <c r="G6" s="27" t="s">
        <v>6</v>
      </c>
      <c r="H6" s="27" t="s">
        <v>10</v>
      </c>
      <c r="I6" s="27" t="s">
        <v>11</v>
      </c>
      <c r="J6" s="27" t="s">
        <v>21</v>
      </c>
      <c r="K6" s="27" t="s">
        <v>22</v>
      </c>
      <c r="L6" s="27" t="s">
        <v>23</v>
      </c>
      <c r="M6" s="27" t="s">
        <v>24</v>
      </c>
      <c r="N6" s="27" t="s">
        <v>25</v>
      </c>
      <c r="O6" s="27" t="s">
        <v>28</v>
      </c>
      <c r="P6" s="27" t="s">
        <v>29</v>
      </c>
      <c r="Q6" s="27" t="s">
        <v>30</v>
      </c>
    </row>
    <row r="7">
      <c r="A7" s="10"/>
      <c r="B7" s="11"/>
      <c r="C7" s="12" t="s">
        <v>12</v>
      </c>
      <c r="D7" s="38"/>
      <c r="E7" s="39" t="s">
        <v>33</v>
      </c>
      <c r="F7" s="39" t="s">
        <v>33</v>
      </c>
      <c r="G7" s="39" t="s">
        <v>33</v>
      </c>
      <c r="H7" s="39" t="s">
        <v>33</v>
      </c>
      <c r="I7" s="39" t="s">
        <v>33</v>
      </c>
      <c r="J7" s="39" t="s">
        <v>33</v>
      </c>
      <c r="K7" s="39" t="s">
        <v>33</v>
      </c>
      <c r="L7" s="39" t="s">
        <v>33</v>
      </c>
      <c r="M7" s="39" t="s">
        <v>33</v>
      </c>
      <c r="N7" s="39" t="s">
        <v>33</v>
      </c>
      <c r="O7" s="39" t="s">
        <v>33</v>
      </c>
      <c r="P7" s="39" t="s">
        <v>33</v>
      </c>
      <c r="Q7" s="39" t="s">
        <v>33</v>
      </c>
    </row>
    <row r="8">
      <c r="A8" s="43"/>
      <c r="B8" s="14"/>
      <c r="C8" s="46" t="s">
        <v>26</v>
      </c>
      <c r="D8" s="47" t="s">
        <v>42</v>
      </c>
      <c r="E8" s="49" t="s">
        <v>48</v>
      </c>
      <c r="F8" s="49" t="s">
        <v>48</v>
      </c>
      <c r="G8" s="49" t="s">
        <v>48</v>
      </c>
      <c r="H8" s="49" t="s">
        <v>48</v>
      </c>
      <c r="I8" s="49" t="s">
        <v>48</v>
      </c>
      <c r="J8" s="49" t="s">
        <v>48</v>
      </c>
      <c r="K8" s="49" t="s">
        <v>48</v>
      </c>
      <c r="L8" s="49" t="s">
        <v>48</v>
      </c>
      <c r="M8" s="49" t="s">
        <v>48</v>
      </c>
      <c r="N8" s="49" t="s">
        <v>48</v>
      </c>
      <c r="O8" s="49" t="s">
        <v>48</v>
      </c>
      <c r="P8" s="49" t="s">
        <v>48</v>
      </c>
      <c r="Q8" s="49" t="s">
        <v>48</v>
      </c>
    </row>
    <row r="9">
      <c r="A9" s="43"/>
      <c r="B9" s="14"/>
      <c r="C9" s="46" t="s">
        <v>35</v>
      </c>
      <c r="D9" s="47" t="s">
        <v>63</v>
      </c>
      <c r="E9" s="49" t="s">
        <v>64</v>
      </c>
      <c r="F9" s="49" t="s">
        <v>65</v>
      </c>
      <c r="G9" s="49" t="s">
        <v>67</v>
      </c>
      <c r="H9" s="49" t="s">
        <v>70</v>
      </c>
      <c r="I9" s="49" t="s">
        <v>71</v>
      </c>
      <c r="J9" s="49" t="s">
        <v>72</v>
      </c>
      <c r="K9" s="49" t="s">
        <v>73</v>
      </c>
      <c r="L9" s="49" t="s">
        <v>75</v>
      </c>
      <c r="M9" s="49" t="s">
        <v>76</v>
      </c>
      <c r="N9" s="49" t="s">
        <v>78</v>
      </c>
      <c r="O9" s="49" t="s">
        <v>81</v>
      </c>
      <c r="P9" s="49" t="s">
        <v>83</v>
      </c>
      <c r="Q9" s="49" t="s">
        <v>84</v>
      </c>
    </row>
    <row r="10">
      <c r="A10" s="43"/>
      <c r="B10" s="14"/>
      <c r="C10" s="46" t="s">
        <v>39</v>
      </c>
      <c r="D10" s="47" t="s">
        <v>88</v>
      </c>
      <c r="E10" s="49" t="s">
        <v>89</v>
      </c>
      <c r="F10" s="49" t="s">
        <v>89</v>
      </c>
      <c r="G10" s="49" t="s">
        <v>89</v>
      </c>
      <c r="H10" s="49" t="s">
        <v>89</v>
      </c>
      <c r="I10" s="49" t="s">
        <v>89</v>
      </c>
      <c r="J10" s="49" t="s">
        <v>89</v>
      </c>
      <c r="K10" s="49" t="s">
        <v>89</v>
      </c>
      <c r="L10" s="49" t="s">
        <v>89</v>
      </c>
      <c r="M10" s="49" t="s">
        <v>89</v>
      </c>
      <c r="N10" s="49" t="s">
        <v>89</v>
      </c>
      <c r="O10" s="49" t="s">
        <v>89</v>
      </c>
      <c r="P10" s="49" t="s">
        <v>89</v>
      </c>
      <c r="Q10" s="49" t="s">
        <v>89</v>
      </c>
    </row>
    <row r="11">
      <c r="A11" s="43"/>
      <c r="B11" s="14"/>
      <c r="C11" s="46" t="s">
        <v>102</v>
      </c>
      <c r="D11" s="47" t="s">
        <v>104</v>
      </c>
      <c r="E11" s="49" t="s">
        <v>106</v>
      </c>
      <c r="F11" s="49" t="s">
        <v>106</v>
      </c>
      <c r="G11" s="49" t="s">
        <v>106</v>
      </c>
      <c r="H11" s="49" t="s">
        <v>106</v>
      </c>
      <c r="I11" s="49" t="s">
        <v>106</v>
      </c>
      <c r="J11" s="49" t="s">
        <v>106</v>
      </c>
      <c r="K11" s="49" t="s">
        <v>106</v>
      </c>
      <c r="L11" s="49" t="s">
        <v>106</v>
      </c>
      <c r="M11" s="49" t="s">
        <v>106</v>
      </c>
      <c r="N11" s="49" t="s">
        <v>106</v>
      </c>
      <c r="O11" s="49" t="s">
        <v>106</v>
      </c>
      <c r="P11" s="49" t="s">
        <v>106</v>
      </c>
      <c r="Q11" s="49" t="s">
        <v>106</v>
      </c>
    </row>
    <row r="12">
      <c r="A12" s="43"/>
      <c r="B12" s="14"/>
      <c r="C12" s="46" t="s">
        <v>43</v>
      </c>
      <c r="D12" s="47" t="s">
        <v>112</v>
      </c>
      <c r="E12" s="49" t="s">
        <v>114</v>
      </c>
      <c r="F12" s="49" t="s">
        <v>90</v>
      </c>
      <c r="G12" s="49" t="s">
        <v>90</v>
      </c>
      <c r="H12" s="49" t="s">
        <v>90</v>
      </c>
      <c r="I12" s="49" t="s">
        <v>114</v>
      </c>
      <c r="J12" s="49" t="s">
        <v>90</v>
      </c>
      <c r="K12" s="49" t="s">
        <v>114</v>
      </c>
      <c r="L12" s="49" t="s">
        <v>90</v>
      </c>
      <c r="M12" s="49" t="s">
        <v>114</v>
      </c>
      <c r="N12" s="49" t="s">
        <v>90</v>
      </c>
      <c r="O12" s="49" t="s">
        <v>114</v>
      </c>
      <c r="P12" s="49" t="s">
        <v>90</v>
      </c>
      <c r="Q12" s="49" t="s">
        <v>114</v>
      </c>
    </row>
    <row r="13">
      <c r="A13" s="43"/>
      <c r="B13" s="14"/>
      <c r="C13" s="46" t="s">
        <v>45</v>
      </c>
      <c r="D13" s="47" t="s">
        <v>122</v>
      </c>
      <c r="E13" s="49" t="s">
        <v>123</v>
      </c>
      <c r="F13" s="49" t="s">
        <v>123</v>
      </c>
      <c r="G13" s="49" t="s">
        <v>123</v>
      </c>
      <c r="H13" s="49" t="s">
        <v>123</v>
      </c>
      <c r="I13" s="49" t="s">
        <v>123</v>
      </c>
      <c r="J13" s="49" t="s">
        <v>123</v>
      </c>
      <c r="K13" s="49" t="s">
        <v>123</v>
      </c>
      <c r="L13" s="49" t="s">
        <v>123</v>
      </c>
      <c r="M13" s="49" t="s">
        <v>123</v>
      </c>
      <c r="N13" s="49" t="s">
        <v>123</v>
      </c>
      <c r="O13" s="49" t="s">
        <v>123</v>
      </c>
      <c r="P13" s="49" t="s">
        <v>123</v>
      </c>
      <c r="Q13" s="49" t="s">
        <v>123</v>
      </c>
    </row>
    <row r="14">
      <c r="A14" s="43"/>
      <c r="B14" s="14"/>
      <c r="C14" s="46" t="s">
        <v>50</v>
      </c>
      <c r="D14" s="47" t="s">
        <v>126</v>
      </c>
      <c r="E14" s="49" t="s">
        <v>127</v>
      </c>
      <c r="F14" s="49" t="s">
        <v>127</v>
      </c>
      <c r="G14" s="49" t="s">
        <v>127</v>
      </c>
      <c r="H14" s="49" t="s">
        <v>127</v>
      </c>
      <c r="I14" s="49" t="s">
        <v>127</v>
      </c>
      <c r="J14" s="49" t="s">
        <v>127</v>
      </c>
      <c r="K14" s="49" t="s">
        <v>127</v>
      </c>
      <c r="L14" s="49" t="s">
        <v>127</v>
      </c>
      <c r="M14" s="49" t="s">
        <v>127</v>
      </c>
      <c r="N14" s="49" t="s">
        <v>127</v>
      </c>
      <c r="O14" s="49" t="s">
        <v>127</v>
      </c>
      <c r="P14" s="49" t="s">
        <v>127</v>
      </c>
      <c r="Q14" s="49" t="s">
        <v>127</v>
      </c>
    </row>
    <row r="15">
      <c r="A15" s="43"/>
      <c r="B15" s="14"/>
      <c r="C15" s="46" t="s">
        <v>133</v>
      </c>
      <c r="D15" s="47" t="s">
        <v>134</v>
      </c>
      <c r="E15" s="67">
        <v>1.45192802E9</v>
      </c>
      <c r="F15" s="67">
        <v>7.55801305E8</v>
      </c>
      <c r="G15" s="67">
        <v>2.16826897E8</v>
      </c>
      <c r="H15" s="67">
        <v>8.61238518E8</v>
      </c>
      <c r="I15" s="67">
        <v>3.21804939E8</v>
      </c>
      <c r="J15" s="67">
        <v>5.3801846E7</v>
      </c>
      <c r="K15" s="67">
        <v>8.59228427E8</v>
      </c>
      <c r="L15" s="67">
        <v>2.1416081E8</v>
      </c>
      <c r="M15" s="67">
        <v>9.62032593E8</v>
      </c>
      <c r="N15" s="67">
        <v>2.1416081E8</v>
      </c>
      <c r="O15" s="67">
        <v>2.13695036E8</v>
      </c>
      <c r="P15" s="67">
        <v>3.82963963E8</v>
      </c>
      <c r="Q15" s="67">
        <v>3.8182071E8</v>
      </c>
    </row>
    <row r="16">
      <c r="A16" s="43"/>
      <c r="B16" s="14"/>
      <c r="C16" s="46" t="s">
        <v>56</v>
      </c>
      <c r="D16" s="47" t="s">
        <v>142</v>
      </c>
      <c r="E16" s="67">
        <v>8.0E8</v>
      </c>
      <c r="F16" s="67">
        <v>7.0E8</v>
      </c>
      <c r="G16" s="67">
        <v>2.0E8</v>
      </c>
      <c r="H16" s="67">
        <v>8.0E8</v>
      </c>
      <c r="I16" s="67">
        <v>3.0E8</v>
      </c>
      <c r="J16" s="67">
        <v>5.0E7</v>
      </c>
      <c r="K16" s="67">
        <v>8.0E8</v>
      </c>
      <c r="L16" s="67">
        <v>2.0E8</v>
      </c>
      <c r="M16" s="67">
        <v>9.0E8</v>
      </c>
      <c r="N16" s="67">
        <v>2.0E8</v>
      </c>
      <c r="O16" s="67">
        <v>2.0E8</v>
      </c>
      <c r="P16" s="67">
        <v>3.5E8</v>
      </c>
      <c r="Q16" s="67">
        <v>3.5E8</v>
      </c>
    </row>
    <row r="17">
      <c r="A17" s="43"/>
      <c r="B17" s="14"/>
      <c r="C17" s="46" t="s">
        <v>145</v>
      </c>
      <c r="D17" s="47" t="s">
        <v>146</v>
      </c>
      <c r="E17" s="49" t="s">
        <v>147</v>
      </c>
      <c r="F17" s="49" t="s">
        <v>147</v>
      </c>
      <c r="G17" s="49" t="s">
        <v>147</v>
      </c>
      <c r="H17" s="49" t="s">
        <v>147</v>
      </c>
      <c r="I17" s="49" t="s">
        <v>147</v>
      </c>
      <c r="J17" s="49" t="s">
        <v>147</v>
      </c>
      <c r="K17" s="49" t="s">
        <v>147</v>
      </c>
      <c r="L17" s="49" t="s">
        <v>147</v>
      </c>
      <c r="M17" s="49" t="s">
        <v>147</v>
      </c>
      <c r="N17" s="49" t="s">
        <v>147</v>
      </c>
      <c r="O17" s="49" t="s">
        <v>147</v>
      </c>
      <c r="P17" s="49" t="s">
        <v>147</v>
      </c>
      <c r="Q17" s="49" t="s">
        <v>147</v>
      </c>
    </row>
    <row r="18">
      <c r="A18" s="43"/>
      <c r="B18" s="14"/>
      <c r="C18" s="46" t="s">
        <v>157</v>
      </c>
      <c r="D18" s="47" t="s">
        <v>158</v>
      </c>
      <c r="E18" s="49" t="s">
        <v>160</v>
      </c>
      <c r="F18" s="79" t="s">
        <v>162</v>
      </c>
      <c r="G18" s="79" t="s">
        <v>164</v>
      </c>
      <c r="H18" s="81">
        <v>45416.0</v>
      </c>
      <c r="I18" s="81">
        <v>45416.0</v>
      </c>
      <c r="J18" s="81">
        <v>45542.0</v>
      </c>
      <c r="K18" s="81">
        <v>45542.0</v>
      </c>
      <c r="L18" s="79" t="s">
        <v>168</v>
      </c>
      <c r="M18" s="79" t="s">
        <v>168</v>
      </c>
      <c r="N18" s="79" t="s">
        <v>169</v>
      </c>
      <c r="O18" s="79" t="s">
        <v>169</v>
      </c>
      <c r="P18" s="79" t="s">
        <v>170</v>
      </c>
      <c r="Q18" s="79" t="s">
        <v>170</v>
      </c>
    </row>
    <row r="19">
      <c r="A19" s="43"/>
      <c r="B19" s="14"/>
      <c r="C19" s="46" t="s">
        <v>60</v>
      </c>
      <c r="D19" s="47" t="s">
        <v>173</v>
      </c>
      <c r="E19" s="79" t="s">
        <v>174</v>
      </c>
      <c r="F19" s="79" t="s">
        <v>177</v>
      </c>
      <c r="G19" s="79" t="s">
        <v>177</v>
      </c>
      <c r="H19" s="79" t="s">
        <v>177</v>
      </c>
      <c r="I19" s="79" t="s">
        <v>174</v>
      </c>
      <c r="J19" s="79" t="s">
        <v>177</v>
      </c>
      <c r="K19" s="79" t="s">
        <v>174</v>
      </c>
      <c r="L19" s="79" t="s">
        <v>177</v>
      </c>
      <c r="M19" s="79" t="s">
        <v>174</v>
      </c>
      <c r="N19" s="79" t="s">
        <v>177</v>
      </c>
      <c r="O19" s="79" t="s">
        <v>174</v>
      </c>
      <c r="P19" s="79" t="s">
        <v>177</v>
      </c>
      <c r="Q19" s="79" t="s">
        <v>174</v>
      </c>
    </row>
    <row r="20">
      <c r="A20" s="43"/>
      <c r="B20" s="14"/>
      <c r="C20" s="46" t="s">
        <v>66</v>
      </c>
      <c r="D20" s="47" t="s">
        <v>187</v>
      </c>
      <c r="E20" s="49" t="s">
        <v>189</v>
      </c>
      <c r="F20" s="49" t="s">
        <v>106</v>
      </c>
      <c r="G20" s="49" t="s">
        <v>106</v>
      </c>
      <c r="H20" s="79" t="s">
        <v>106</v>
      </c>
      <c r="I20" s="81">
        <v>49068.0</v>
      </c>
      <c r="J20" s="79" t="s">
        <v>106</v>
      </c>
      <c r="K20" s="81">
        <v>49224.0</v>
      </c>
      <c r="L20" s="79" t="s">
        <v>106</v>
      </c>
      <c r="M20" s="79" t="s">
        <v>197</v>
      </c>
      <c r="N20" s="79" t="s">
        <v>106</v>
      </c>
      <c r="O20" s="79" t="s">
        <v>200</v>
      </c>
      <c r="P20" s="79" t="s">
        <v>106</v>
      </c>
      <c r="Q20" s="49" t="s">
        <v>203</v>
      </c>
    </row>
    <row r="21">
      <c r="A21" s="43"/>
      <c r="B21" s="14"/>
      <c r="C21" s="46" t="s">
        <v>77</v>
      </c>
      <c r="D21" s="47" t="s">
        <v>208</v>
      </c>
      <c r="E21" s="49" t="s">
        <v>209</v>
      </c>
      <c r="F21" s="49" t="s">
        <v>209</v>
      </c>
      <c r="G21" s="49" t="s">
        <v>209</v>
      </c>
      <c r="H21" s="79" t="s">
        <v>209</v>
      </c>
      <c r="I21" s="79" t="s">
        <v>209</v>
      </c>
      <c r="J21" s="79" t="s">
        <v>209</v>
      </c>
      <c r="K21" s="79" t="s">
        <v>209</v>
      </c>
      <c r="L21" s="79" t="s">
        <v>209</v>
      </c>
      <c r="M21" s="79" t="s">
        <v>209</v>
      </c>
      <c r="N21" s="79" t="s">
        <v>209</v>
      </c>
      <c r="O21" s="79" t="s">
        <v>209</v>
      </c>
      <c r="P21" s="79" t="s">
        <v>209</v>
      </c>
      <c r="Q21" s="49" t="s">
        <v>209</v>
      </c>
    </row>
    <row r="22">
      <c r="A22" s="43"/>
      <c r="B22" s="14"/>
      <c r="C22" s="46" t="s">
        <v>186</v>
      </c>
      <c r="D22" s="47" t="s">
        <v>219</v>
      </c>
      <c r="E22" s="49" t="s">
        <v>221</v>
      </c>
      <c r="F22" s="81">
        <v>46753.0</v>
      </c>
      <c r="G22" s="81">
        <v>46914.0</v>
      </c>
      <c r="H22" s="81">
        <v>47242.0</v>
      </c>
      <c r="I22" s="81">
        <v>47242.0</v>
      </c>
      <c r="J22" s="81">
        <v>47368.0</v>
      </c>
      <c r="K22" s="81">
        <v>47368.0</v>
      </c>
      <c r="L22" s="79" t="s">
        <v>226</v>
      </c>
      <c r="M22" s="79" t="s">
        <v>226</v>
      </c>
      <c r="N22" s="79" t="s">
        <v>229</v>
      </c>
      <c r="O22" s="79" t="s">
        <v>229</v>
      </c>
      <c r="P22" s="79" t="s">
        <v>231</v>
      </c>
      <c r="Q22" s="49" t="s">
        <v>231</v>
      </c>
    </row>
    <row r="23">
      <c r="A23" s="43"/>
      <c r="B23" s="14"/>
      <c r="C23" s="46" t="s">
        <v>85</v>
      </c>
      <c r="D23" s="47" t="s">
        <v>235</v>
      </c>
      <c r="E23" s="49" t="s">
        <v>237</v>
      </c>
      <c r="F23" s="49" t="s">
        <v>239</v>
      </c>
      <c r="G23" s="49" t="s">
        <v>241</v>
      </c>
      <c r="H23" s="49" t="s">
        <v>244</v>
      </c>
      <c r="I23" s="49" t="s">
        <v>244</v>
      </c>
      <c r="J23" s="49" t="s">
        <v>247</v>
      </c>
      <c r="K23" s="49" t="s">
        <v>247</v>
      </c>
      <c r="L23" s="49" t="s">
        <v>250</v>
      </c>
      <c r="M23" s="49" t="s">
        <v>250</v>
      </c>
      <c r="N23" s="49" t="s">
        <v>254</v>
      </c>
      <c r="O23" s="49" t="s">
        <v>254</v>
      </c>
      <c r="P23" s="49" t="s">
        <v>254</v>
      </c>
      <c r="Q23" s="49" t="s">
        <v>254</v>
      </c>
    </row>
    <row r="24">
      <c r="A24" s="43"/>
      <c r="B24" s="14"/>
      <c r="C24" s="97" t="s">
        <v>261</v>
      </c>
      <c r="D24" s="71"/>
    </row>
    <row r="25">
      <c r="A25" s="43"/>
      <c r="B25" s="14"/>
      <c r="C25" s="46" t="s">
        <v>192</v>
      </c>
      <c r="D25" s="47" t="s">
        <v>267</v>
      </c>
      <c r="E25" s="49" t="s">
        <v>269</v>
      </c>
      <c r="F25" s="49" t="s">
        <v>269</v>
      </c>
      <c r="G25" s="49" t="s">
        <v>271</v>
      </c>
      <c r="H25" s="49" t="s">
        <v>271</v>
      </c>
      <c r="I25" s="49" t="s">
        <v>271</v>
      </c>
      <c r="J25" s="49" t="s">
        <v>271</v>
      </c>
      <c r="K25" s="49" t="s">
        <v>271</v>
      </c>
      <c r="L25" s="49" t="s">
        <v>269</v>
      </c>
      <c r="M25" s="49" t="s">
        <v>269</v>
      </c>
      <c r="N25" s="49" t="s">
        <v>269</v>
      </c>
      <c r="O25" s="49" t="s">
        <v>269</v>
      </c>
      <c r="P25" s="49" t="s">
        <v>269</v>
      </c>
      <c r="Q25" s="49" t="s">
        <v>269</v>
      </c>
    </row>
    <row r="26">
      <c r="A26" s="43"/>
      <c r="B26" s="14"/>
      <c r="C26" s="46" t="s">
        <v>199</v>
      </c>
      <c r="D26" s="47" t="s">
        <v>281</v>
      </c>
      <c r="E26" s="49" t="s">
        <v>284</v>
      </c>
      <c r="F26" s="49" t="s">
        <v>285</v>
      </c>
      <c r="G26" s="49" t="s">
        <v>286</v>
      </c>
      <c r="H26" s="49" t="s">
        <v>288</v>
      </c>
      <c r="I26" s="49" t="s">
        <v>291</v>
      </c>
      <c r="J26" s="49" t="s">
        <v>292</v>
      </c>
      <c r="K26" s="49" t="s">
        <v>294</v>
      </c>
      <c r="L26" s="102">
        <v>0.1664</v>
      </c>
      <c r="M26" s="102">
        <v>0.1618</v>
      </c>
      <c r="N26" s="102">
        <v>0.1664</v>
      </c>
      <c r="O26" s="102">
        <v>0.1607</v>
      </c>
      <c r="P26" s="102">
        <v>0.1493</v>
      </c>
      <c r="Q26" s="102">
        <v>0.144</v>
      </c>
    </row>
    <row r="27">
      <c r="A27" s="43"/>
      <c r="B27" s="14"/>
      <c r="C27" s="46" t="s">
        <v>204</v>
      </c>
      <c r="D27" s="47" t="s">
        <v>304</v>
      </c>
      <c r="E27" s="49" t="s">
        <v>305</v>
      </c>
      <c r="F27" s="49" t="s">
        <v>305</v>
      </c>
      <c r="G27" s="49" t="s">
        <v>305</v>
      </c>
      <c r="H27" s="49" t="s">
        <v>305</v>
      </c>
      <c r="I27" s="49" t="s">
        <v>305</v>
      </c>
      <c r="J27" s="49" t="s">
        <v>305</v>
      </c>
      <c r="K27" s="49" t="s">
        <v>305</v>
      </c>
      <c r="L27" s="49" t="s">
        <v>305</v>
      </c>
      <c r="M27" s="49" t="s">
        <v>305</v>
      </c>
      <c r="N27" s="49" t="s">
        <v>305</v>
      </c>
      <c r="O27" s="49" t="s">
        <v>305</v>
      </c>
      <c r="P27" s="49" t="s">
        <v>305</v>
      </c>
      <c r="Q27" s="49" t="s">
        <v>305</v>
      </c>
    </row>
    <row r="28">
      <c r="A28" s="43"/>
      <c r="B28" s="14"/>
      <c r="C28" s="46" t="s">
        <v>91</v>
      </c>
      <c r="D28" s="47" t="s">
        <v>318</v>
      </c>
      <c r="E28" s="49" t="s">
        <v>321</v>
      </c>
      <c r="F28" s="49" t="s">
        <v>321</v>
      </c>
      <c r="G28" s="49" t="s">
        <v>321</v>
      </c>
      <c r="H28" s="49" t="s">
        <v>321</v>
      </c>
      <c r="I28" s="49" t="s">
        <v>321</v>
      </c>
      <c r="J28" s="49" t="s">
        <v>321</v>
      </c>
      <c r="K28" s="49" t="s">
        <v>321</v>
      </c>
      <c r="L28" s="49" t="s">
        <v>321</v>
      </c>
      <c r="M28" s="49" t="s">
        <v>321</v>
      </c>
      <c r="N28" s="49" t="s">
        <v>321</v>
      </c>
      <c r="O28" s="49" t="s">
        <v>321</v>
      </c>
      <c r="P28" s="49" t="s">
        <v>321</v>
      </c>
      <c r="Q28" s="49" t="s">
        <v>321</v>
      </c>
    </row>
    <row r="29">
      <c r="A29" s="43"/>
      <c r="B29" s="14"/>
      <c r="C29" s="46" t="s">
        <v>93</v>
      </c>
      <c r="D29" s="47" t="s">
        <v>333</v>
      </c>
      <c r="E29" s="49" t="s">
        <v>305</v>
      </c>
      <c r="F29" s="49" t="s">
        <v>305</v>
      </c>
      <c r="G29" s="49" t="s">
        <v>305</v>
      </c>
      <c r="H29" s="49" t="s">
        <v>305</v>
      </c>
      <c r="I29" s="49" t="s">
        <v>305</v>
      </c>
      <c r="J29" s="49" t="s">
        <v>305</v>
      </c>
      <c r="K29" s="49" t="s">
        <v>305</v>
      </c>
      <c r="L29" s="49" t="s">
        <v>305</v>
      </c>
      <c r="M29" s="49" t="s">
        <v>305</v>
      </c>
      <c r="N29" s="49" t="s">
        <v>305</v>
      </c>
      <c r="O29" s="49" t="s">
        <v>305</v>
      </c>
      <c r="P29" s="49" t="s">
        <v>305</v>
      </c>
      <c r="Q29" s="49" t="s">
        <v>305</v>
      </c>
    </row>
    <row r="30">
      <c r="A30" s="43"/>
      <c r="B30" s="14"/>
      <c r="C30" s="46" t="s">
        <v>97</v>
      </c>
      <c r="D30" s="47" t="s">
        <v>340</v>
      </c>
      <c r="E30" s="49" t="s">
        <v>106</v>
      </c>
      <c r="F30" s="49" t="s">
        <v>106</v>
      </c>
      <c r="G30" s="49" t="s">
        <v>106</v>
      </c>
      <c r="H30" s="49" t="s">
        <v>106</v>
      </c>
      <c r="I30" s="49" t="s">
        <v>106</v>
      </c>
      <c r="J30" s="49" t="s">
        <v>106</v>
      </c>
      <c r="K30" s="49" t="s">
        <v>106</v>
      </c>
      <c r="L30" s="49" t="s">
        <v>106</v>
      </c>
      <c r="M30" s="49" t="s">
        <v>106</v>
      </c>
      <c r="N30" s="49" t="s">
        <v>106</v>
      </c>
      <c r="O30" s="49" t="s">
        <v>106</v>
      </c>
      <c r="P30" s="49" t="s">
        <v>106</v>
      </c>
      <c r="Q30" s="49" t="s">
        <v>106</v>
      </c>
    </row>
    <row r="31">
      <c r="A31" s="43"/>
      <c r="B31" s="14"/>
      <c r="C31" s="46" t="s">
        <v>215</v>
      </c>
      <c r="D31" s="47" t="s">
        <v>352</v>
      </c>
      <c r="E31" s="49" t="s">
        <v>355</v>
      </c>
      <c r="F31" s="49" t="s">
        <v>355</v>
      </c>
      <c r="G31" s="49" t="s">
        <v>355</v>
      </c>
      <c r="H31" s="49" t="s">
        <v>355</v>
      </c>
      <c r="I31" s="49" t="s">
        <v>355</v>
      </c>
      <c r="J31" s="49" t="s">
        <v>355</v>
      </c>
      <c r="K31" s="49" t="s">
        <v>355</v>
      </c>
      <c r="L31" s="49" t="s">
        <v>355</v>
      </c>
      <c r="M31" s="49" t="s">
        <v>355</v>
      </c>
      <c r="N31" s="49" t="s">
        <v>355</v>
      </c>
      <c r="O31" s="49" t="s">
        <v>355</v>
      </c>
      <c r="P31" s="49" t="s">
        <v>355</v>
      </c>
      <c r="Q31" s="49" t="s">
        <v>355</v>
      </c>
    </row>
    <row r="32">
      <c r="A32" s="43"/>
      <c r="B32" s="14"/>
      <c r="C32" s="46" t="s">
        <v>99</v>
      </c>
      <c r="D32" s="47" t="s">
        <v>370</v>
      </c>
      <c r="E32" s="49" t="s">
        <v>372</v>
      </c>
      <c r="F32" s="49" t="s">
        <v>373</v>
      </c>
      <c r="G32" s="49" t="s">
        <v>373</v>
      </c>
      <c r="H32" s="49" t="s">
        <v>373</v>
      </c>
      <c r="I32" s="49" t="s">
        <v>373</v>
      </c>
      <c r="J32" s="49" t="s">
        <v>373</v>
      </c>
      <c r="K32" s="49" t="s">
        <v>373</v>
      </c>
      <c r="L32" s="49" t="s">
        <v>373</v>
      </c>
      <c r="M32" s="49" t="s">
        <v>373</v>
      </c>
      <c r="N32" s="49" t="s">
        <v>373</v>
      </c>
      <c r="O32" s="49" t="s">
        <v>373</v>
      </c>
      <c r="P32" s="49" t="s">
        <v>373</v>
      </c>
      <c r="Q32" s="49" t="s">
        <v>373</v>
      </c>
    </row>
    <row r="33">
      <c r="A33" s="43"/>
      <c r="B33" s="14"/>
      <c r="C33" s="46" t="s">
        <v>113</v>
      </c>
      <c r="D33" s="47" t="s">
        <v>378</v>
      </c>
      <c r="E33" s="49" t="s">
        <v>380</v>
      </c>
      <c r="F33" s="49" t="s">
        <v>380</v>
      </c>
      <c r="G33" s="49" t="s">
        <v>380</v>
      </c>
      <c r="H33" s="49" t="s">
        <v>380</v>
      </c>
      <c r="I33" s="49" t="s">
        <v>380</v>
      </c>
      <c r="J33" s="49" t="s">
        <v>380</v>
      </c>
      <c r="K33" s="49" t="s">
        <v>380</v>
      </c>
      <c r="L33" s="49" t="s">
        <v>380</v>
      </c>
      <c r="M33" s="49" t="s">
        <v>380</v>
      </c>
      <c r="N33" s="49" t="s">
        <v>380</v>
      </c>
      <c r="O33" s="49" t="s">
        <v>380</v>
      </c>
      <c r="P33" s="49" t="s">
        <v>380</v>
      </c>
      <c r="Q33" s="49" t="s">
        <v>380</v>
      </c>
    </row>
    <row r="34">
      <c r="A34" s="43"/>
      <c r="B34" s="14"/>
      <c r="C34" s="46" t="s">
        <v>223</v>
      </c>
      <c r="D34" s="47" t="s">
        <v>388</v>
      </c>
      <c r="E34" s="49" t="s">
        <v>389</v>
      </c>
      <c r="F34" s="49" t="s">
        <v>389</v>
      </c>
      <c r="G34" s="49" t="s">
        <v>389</v>
      </c>
      <c r="H34" s="49" t="s">
        <v>389</v>
      </c>
      <c r="I34" s="49" t="s">
        <v>389</v>
      </c>
      <c r="J34" s="49" t="s">
        <v>389</v>
      </c>
      <c r="K34" s="49" t="s">
        <v>389</v>
      </c>
      <c r="L34" s="49" t="s">
        <v>389</v>
      </c>
      <c r="M34" s="49" t="s">
        <v>389</v>
      </c>
      <c r="N34" s="49" t="s">
        <v>389</v>
      </c>
      <c r="O34" s="49" t="s">
        <v>389</v>
      </c>
      <c r="P34" s="49" t="s">
        <v>389</v>
      </c>
      <c r="Q34" s="49" t="s">
        <v>389</v>
      </c>
    </row>
    <row r="35">
      <c r="A35" s="43"/>
      <c r="B35" s="14"/>
      <c r="C35" s="46" t="s">
        <v>266</v>
      </c>
      <c r="D35" s="47" t="s">
        <v>396</v>
      </c>
      <c r="E35" s="49" t="s">
        <v>398</v>
      </c>
      <c r="F35" s="49" t="s">
        <v>398</v>
      </c>
      <c r="G35" s="49" t="s">
        <v>398</v>
      </c>
      <c r="H35" s="49" t="s">
        <v>398</v>
      </c>
      <c r="I35" s="49" t="s">
        <v>398</v>
      </c>
      <c r="J35" s="49" t="s">
        <v>398</v>
      </c>
      <c r="K35" s="49" t="s">
        <v>398</v>
      </c>
      <c r="L35" s="49" t="s">
        <v>398</v>
      </c>
      <c r="M35" s="49" t="s">
        <v>398</v>
      </c>
      <c r="N35" s="49" t="s">
        <v>398</v>
      </c>
      <c r="O35" s="49" t="s">
        <v>398</v>
      </c>
      <c r="P35" s="49" t="s">
        <v>398</v>
      </c>
      <c r="Q35" s="49" t="s">
        <v>398</v>
      </c>
    </row>
    <row r="36">
      <c r="A36" s="43"/>
      <c r="B36" s="14"/>
      <c r="C36" s="46" t="s">
        <v>270</v>
      </c>
      <c r="D36" s="47" t="s">
        <v>404</v>
      </c>
      <c r="E36" s="49" t="s">
        <v>59</v>
      </c>
      <c r="F36" s="49" t="s">
        <v>59</v>
      </c>
      <c r="G36" s="49" t="s">
        <v>59</v>
      </c>
      <c r="H36" s="49" t="s">
        <v>59</v>
      </c>
      <c r="I36" s="49" t="s">
        <v>59</v>
      </c>
      <c r="J36" s="49" t="s">
        <v>59</v>
      </c>
      <c r="K36" s="49" t="s">
        <v>59</v>
      </c>
      <c r="L36" s="49" t="s">
        <v>59</v>
      </c>
      <c r="M36" s="49" t="s">
        <v>59</v>
      </c>
      <c r="N36" s="49" t="s">
        <v>59</v>
      </c>
      <c r="O36" s="49" t="s">
        <v>59</v>
      </c>
      <c r="P36" s="49" t="s">
        <v>59</v>
      </c>
      <c r="Q36" s="49" t="s">
        <v>59</v>
      </c>
    </row>
    <row r="37">
      <c r="A37" s="43"/>
      <c r="B37" s="14"/>
      <c r="C37" s="46" t="s">
        <v>118</v>
      </c>
      <c r="D37" s="47" t="s">
        <v>416</v>
      </c>
      <c r="E37" s="49" t="s">
        <v>48</v>
      </c>
      <c r="F37" s="49" t="s">
        <v>48</v>
      </c>
      <c r="G37" s="49" t="s">
        <v>48</v>
      </c>
      <c r="H37" s="49" t="s">
        <v>48</v>
      </c>
      <c r="I37" s="49" t="s">
        <v>48</v>
      </c>
      <c r="J37" s="49" t="s">
        <v>48</v>
      </c>
      <c r="K37" s="49" t="s">
        <v>48</v>
      </c>
      <c r="L37" s="49" t="s">
        <v>48</v>
      </c>
      <c r="M37" s="49" t="s">
        <v>48</v>
      </c>
      <c r="N37" s="49" t="s">
        <v>48</v>
      </c>
      <c r="O37" s="49" t="s">
        <v>48</v>
      </c>
      <c r="P37" s="49" t="s">
        <v>48</v>
      </c>
      <c r="Q37" s="49" t="s">
        <v>48</v>
      </c>
    </row>
    <row r="38">
      <c r="A38" s="43"/>
      <c r="B38" s="14"/>
      <c r="C38" s="46" t="s">
        <v>279</v>
      </c>
      <c r="D38" s="47" t="s">
        <v>426</v>
      </c>
      <c r="E38" s="49" t="s">
        <v>209</v>
      </c>
      <c r="F38" s="49" t="s">
        <v>209</v>
      </c>
      <c r="G38" s="49" t="s">
        <v>209</v>
      </c>
      <c r="H38" s="49" t="s">
        <v>209</v>
      </c>
      <c r="I38" s="49" t="s">
        <v>209</v>
      </c>
      <c r="J38" s="49" t="s">
        <v>209</v>
      </c>
      <c r="K38" s="49" t="s">
        <v>209</v>
      </c>
      <c r="L38" s="49" t="s">
        <v>209</v>
      </c>
      <c r="M38" s="49" t="s">
        <v>209</v>
      </c>
      <c r="N38" s="49" t="s">
        <v>209</v>
      </c>
      <c r="O38" s="49" t="s">
        <v>209</v>
      </c>
      <c r="P38" s="49" t="s">
        <v>209</v>
      </c>
      <c r="Q38" s="49" t="s">
        <v>209</v>
      </c>
    </row>
    <row r="39">
      <c r="A39" s="43"/>
      <c r="B39" s="14"/>
      <c r="C39" s="46" t="s">
        <v>282</v>
      </c>
      <c r="D39" s="47" t="s">
        <v>430</v>
      </c>
      <c r="E39" s="49" t="s">
        <v>431</v>
      </c>
      <c r="F39" s="49" t="s">
        <v>432</v>
      </c>
      <c r="G39" s="49" t="s">
        <v>432</v>
      </c>
      <c r="H39" s="49" t="s">
        <v>432</v>
      </c>
      <c r="I39" s="49" t="s">
        <v>432</v>
      </c>
      <c r="J39" s="49" t="s">
        <v>432</v>
      </c>
      <c r="K39" s="49" t="s">
        <v>432</v>
      </c>
      <c r="L39" s="49" t="s">
        <v>432</v>
      </c>
      <c r="M39" s="49" t="s">
        <v>432</v>
      </c>
      <c r="N39" s="49" t="s">
        <v>432</v>
      </c>
      <c r="O39" s="49" t="s">
        <v>432</v>
      </c>
      <c r="P39" s="49" t="s">
        <v>432</v>
      </c>
      <c r="Q39" s="49" t="s">
        <v>432</v>
      </c>
    </row>
    <row r="40">
      <c r="A40" s="43"/>
      <c r="B40" s="14"/>
      <c r="C40" s="46" t="s">
        <v>287</v>
      </c>
      <c r="D40" s="47" t="s">
        <v>433</v>
      </c>
      <c r="E40" s="49" t="s">
        <v>380</v>
      </c>
      <c r="F40" s="49" t="s">
        <v>380</v>
      </c>
      <c r="G40" s="49" t="s">
        <v>380</v>
      </c>
      <c r="H40" s="49" t="s">
        <v>380</v>
      </c>
      <c r="I40" s="49" t="s">
        <v>380</v>
      </c>
      <c r="J40" s="49" t="s">
        <v>380</v>
      </c>
      <c r="K40" s="49" t="s">
        <v>380</v>
      </c>
      <c r="L40" s="49" t="s">
        <v>380</v>
      </c>
      <c r="M40" s="49" t="s">
        <v>380</v>
      </c>
      <c r="N40" s="49" t="s">
        <v>380</v>
      </c>
      <c r="O40" s="49" t="s">
        <v>380</v>
      </c>
      <c r="P40" s="49" t="s">
        <v>380</v>
      </c>
      <c r="Q40" s="49" t="s">
        <v>380</v>
      </c>
    </row>
    <row r="41">
      <c r="A41" s="43"/>
      <c r="B41" s="14"/>
      <c r="C41" s="46" t="s">
        <v>434</v>
      </c>
      <c r="D41" s="47" t="s">
        <v>435</v>
      </c>
      <c r="E41" s="49" t="s">
        <v>437</v>
      </c>
      <c r="F41" s="49" t="s">
        <v>437</v>
      </c>
      <c r="G41" s="49" t="s">
        <v>437</v>
      </c>
      <c r="H41" s="49" t="s">
        <v>437</v>
      </c>
      <c r="I41" s="49" t="s">
        <v>437</v>
      </c>
      <c r="J41" s="49" t="s">
        <v>437</v>
      </c>
      <c r="K41" s="49" t="s">
        <v>437</v>
      </c>
      <c r="L41" s="49" t="s">
        <v>437</v>
      </c>
      <c r="M41" s="49" t="s">
        <v>437</v>
      </c>
      <c r="N41" s="49" t="s">
        <v>437</v>
      </c>
      <c r="O41" s="49" t="s">
        <v>437</v>
      </c>
      <c r="P41" s="49" t="s">
        <v>437</v>
      </c>
      <c r="Q41" s="49" t="s">
        <v>437</v>
      </c>
    </row>
    <row r="42">
      <c r="A42" s="43"/>
      <c r="B42" s="14"/>
      <c r="C42" s="95" t="s">
        <v>439</v>
      </c>
      <c r="D42" s="47" t="s">
        <v>440</v>
      </c>
      <c r="E42" s="49" t="s">
        <v>441</v>
      </c>
      <c r="F42" s="49" t="s">
        <v>441</v>
      </c>
      <c r="G42" s="49" t="s">
        <v>441</v>
      </c>
      <c r="H42" s="49" t="s">
        <v>441</v>
      </c>
      <c r="I42" s="49" t="s">
        <v>441</v>
      </c>
      <c r="J42" s="49" t="s">
        <v>441</v>
      </c>
      <c r="K42" s="49" t="s">
        <v>441</v>
      </c>
      <c r="L42" s="49" t="s">
        <v>441</v>
      </c>
      <c r="M42" s="49" t="s">
        <v>441</v>
      </c>
      <c r="N42" s="49" t="s">
        <v>441</v>
      </c>
      <c r="O42" s="49" t="s">
        <v>441</v>
      </c>
      <c r="P42" s="49" t="s">
        <v>441</v>
      </c>
      <c r="Q42" s="49" t="s">
        <v>441</v>
      </c>
    </row>
    <row r="43">
      <c r="A43" s="43"/>
      <c r="B43" s="14"/>
      <c r="C43" s="46" t="s">
        <v>443</v>
      </c>
      <c r="D43" s="47" t="s">
        <v>444</v>
      </c>
      <c r="E43" s="49" t="s">
        <v>446</v>
      </c>
      <c r="F43" s="49" t="s">
        <v>447</v>
      </c>
      <c r="G43" s="49" t="s">
        <v>447</v>
      </c>
      <c r="H43" s="49" t="s">
        <v>447</v>
      </c>
      <c r="I43" s="49" t="s">
        <v>447</v>
      </c>
      <c r="J43" s="49" t="s">
        <v>447</v>
      </c>
      <c r="K43" s="49" t="s">
        <v>447</v>
      </c>
      <c r="L43" s="49" t="s">
        <v>447</v>
      </c>
      <c r="M43" s="49" t="s">
        <v>447</v>
      </c>
      <c r="N43" s="49" t="s">
        <v>447</v>
      </c>
      <c r="O43" s="49" t="s">
        <v>447</v>
      </c>
      <c r="P43" s="49" t="s">
        <v>447</v>
      </c>
      <c r="Q43" s="49" t="s">
        <v>447</v>
      </c>
    </row>
    <row r="44">
      <c r="A44" s="43"/>
      <c r="B44" s="14"/>
      <c r="C44" s="46" t="s">
        <v>297</v>
      </c>
      <c r="D44" s="47" t="s">
        <v>453</v>
      </c>
      <c r="E44" s="49" t="s">
        <v>305</v>
      </c>
      <c r="F44" s="49" t="s">
        <v>305</v>
      </c>
      <c r="G44" s="49" t="s">
        <v>305</v>
      </c>
      <c r="H44" s="49" t="s">
        <v>305</v>
      </c>
      <c r="I44" s="49" t="s">
        <v>305</v>
      </c>
      <c r="J44" s="49" t="s">
        <v>305</v>
      </c>
      <c r="K44" s="49" t="s">
        <v>305</v>
      </c>
      <c r="L44" s="49" t="s">
        <v>305</v>
      </c>
      <c r="M44" s="49" t="s">
        <v>305</v>
      </c>
      <c r="N44" s="49" t="s">
        <v>305</v>
      </c>
      <c r="O44" s="49" t="s">
        <v>305</v>
      </c>
      <c r="P44" s="49" t="s">
        <v>305</v>
      </c>
      <c r="Q44" s="49" t="s">
        <v>305</v>
      </c>
    </row>
    <row r="45">
      <c r="A45" s="43"/>
      <c r="B45" s="14"/>
      <c r="C45" s="46" t="s">
        <v>302</v>
      </c>
      <c r="D45" s="47" t="s">
        <v>455</v>
      </c>
      <c r="E45" s="49" t="s">
        <v>106</v>
      </c>
      <c r="F45" s="49" t="s">
        <v>106</v>
      </c>
      <c r="G45" s="49" t="s">
        <v>106</v>
      </c>
      <c r="H45" s="49" t="s">
        <v>106</v>
      </c>
      <c r="I45" s="49" t="s">
        <v>106</v>
      </c>
      <c r="J45" s="49" t="s">
        <v>106</v>
      </c>
      <c r="K45" s="49" t="s">
        <v>106</v>
      </c>
      <c r="L45" s="49" t="s">
        <v>106</v>
      </c>
      <c r="M45" s="49" t="s">
        <v>106</v>
      </c>
      <c r="N45" s="49" t="s">
        <v>106</v>
      </c>
      <c r="O45" s="49" t="s">
        <v>106</v>
      </c>
      <c r="P45" s="49" t="s">
        <v>106</v>
      </c>
      <c r="Q45" s="49" t="s">
        <v>106</v>
      </c>
    </row>
    <row r="46">
      <c r="A46" s="43"/>
      <c r="B46" s="14"/>
      <c r="C46" s="134"/>
      <c r="D46" s="134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</row>
    <row r="47">
      <c r="A47" s="43"/>
      <c r="B47" s="14"/>
      <c r="C47" s="61" t="s">
        <v>125</v>
      </c>
      <c r="D47" s="30"/>
    </row>
    <row r="48">
      <c r="A48" s="43"/>
      <c r="B48" s="14"/>
      <c r="C48" s="119"/>
      <c r="D48" s="106"/>
      <c r="E48" s="106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</row>
  </sheetData>
  <mergeCells count="2">
    <mergeCell ref="C5:D6"/>
    <mergeCell ref="C48:E48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3" width="4.25"/>
    <col customWidth="1" min="4" max="4" width="73.0"/>
    <col customWidth="1" min="5" max="6" width="16.13"/>
  </cols>
  <sheetData>
    <row r="1">
      <c r="A1" s="1"/>
      <c r="B1" s="1"/>
      <c r="C1" s="1"/>
      <c r="D1" s="1"/>
      <c r="E1" s="2"/>
      <c r="F1" s="4"/>
    </row>
    <row r="2" ht="6.75" customHeight="1">
      <c r="A2" s="1"/>
      <c r="B2" s="3"/>
      <c r="C2" s="3"/>
      <c r="D2" s="3"/>
      <c r="E2" s="7"/>
      <c r="F2" s="8"/>
    </row>
    <row r="3">
      <c r="A3" s="1"/>
      <c r="B3" s="3"/>
      <c r="C3" s="3"/>
      <c r="D3" s="3"/>
      <c r="E3" s="7"/>
      <c r="F3" s="8"/>
    </row>
    <row r="4">
      <c r="A4" s="1"/>
      <c r="B4" s="3"/>
      <c r="C4" s="3"/>
      <c r="D4" s="3"/>
      <c r="E4" s="7"/>
      <c r="F4" s="8"/>
    </row>
    <row r="5">
      <c r="A5" s="5"/>
      <c r="B5" s="6"/>
      <c r="C5" s="16" t="s">
        <v>128</v>
      </c>
      <c r="E5" s="64">
        <v>46203.0</v>
      </c>
    </row>
    <row r="6">
      <c r="A6" s="1"/>
      <c r="B6" s="3"/>
      <c r="E6" s="66" t="s">
        <v>3</v>
      </c>
      <c r="F6" s="27" t="s">
        <v>4</v>
      </c>
    </row>
    <row r="7">
      <c r="A7" s="10"/>
      <c r="B7" s="11"/>
      <c r="C7" s="12" t="s">
        <v>12</v>
      </c>
      <c r="D7" s="13"/>
      <c r="E7" s="69" t="s">
        <v>136</v>
      </c>
      <c r="F7" s="70" t="s">
        <v>138</v>
      </c>
    </row>
    <row r="8">
      <c r="A8" s="14"/>
      <c r="B8" s="71"/>
      <c r="C8" s="73" t="s">
        <v>141</v>
      </c>
      <c r="D8" s="43"/>
      <c r="E8" s="74"/>
      <c r="F8" s="75"/>
    </row>
    <row r="9">
      <c r="A9" s="14"/>
      <c r="B9" s="71"/>
      <c r="C9" s="76" t="s">
        <v>26</v>
      </c>
      <c r="D9" s="77" t="s">
        <v>149</v>
      </c>
      <c r="E9" s="53">
        <v>1.0320231322E10</v>
      </c>
      <c r="F9" s="78" t="s">
        <v>150</v>
      </c>
    </row>
    <row r="10">
      <c r="A10" s="14"/>
      <c r="B10" s="71"/>
      <c r="C10" s="46" t="s">
        <v>35</v>
      </c>
      <c r="D10" s="77" t="s">
        <v>152</v>
      </c>
      <c r="E10" s="53">
        <v>1.1897736427E10</v>
      </c>
      <c r="F10" s="78" t="s">
        <v>154</v>
      </c>
    </row>
    <row r="11">
      <c r="A11" s="14"/>
      <c r="B11" s="71"/>
      <c r="C11" s="46" t="s">
        <v>39</v>
      </c>
      <c r="D11" s="77" t="s">
        <v>155</v>
      </c>
      <c r="E11" s="53">
        <v>1.506521187E9</v>
      </c>
      <c r="F11" s="78" t="s">
        <v>156</v>
      </c>
    </row>
    <row r="12">
      <c r="A12" s="14"/>
      <c r="B12" s="71"/>
      <c r="C12" s="46" t="s">
        <v>43</v>
      </c>
      <c r="D12" s="77" t="s">
        <v>159</v>
      </c>
      <c r="E12" s="53" t="s">
        <v>111</v>
      </c>
      <c r="F12" s="78"/>
    </row>
    <row r="13">
      <c r="A13" s="14"/>
      <c r="B13" s="43"/>
      <c r="C13" s="46" t="s">
        <v>45</v>
      </c>
      <c r="D13" s="80" t="s">
        <v>163</v>
      </c>
      <c r="E13" s="53">
        <v>2.3724488936E10</v>
      </c>
      <c r="F13" s="78" t="s">
        <v>165</v>
      </c>
    </row>
    <row r="14">
      <c r="A14" s="14"/>
      <c r="B14" s="71"/>
      <c r="C14" s="82" t="s">
        <v>166</v>
      </c>
      <c r="D14" s="84"/>
      <c r="E14" s="85"/>
      <c r="F14" s="86"/>
    </row>
    <row r="15">
      <c r="A15" s="14"/>
      <c r="B15" s="71"/>
      <c r="C15" s="46" t="s">
        <v>50</v>
      </c>
      <c r="D15" s="77" t="s">
        <v>172</v>
      </c>
      <c r="E15" s="53" t="s">
        <v>111</v>
      </c>
      <c r="F15" s="78"/>
    </row>
    <row r="16">
      <c r="A16" s="14"/>
      <c r="B16" s="71"/>
      <c r="C16" s="46" t="s">
        <v>133</v>
      </c>
      <c r="D16" s="77" t="s">
        <v>175</v>
      </c>
      <c r="E16" s="53">
        <v>9.8674594E7</v>
      </c>
      <c r="F16" s="78"/>
    </row>
    <row r="17">
      <c r="A17" s="14"/>
      <c r="B17" s="71"/>
      <c r="C17" s="46" t="s">
        <v>56</v>
      </c>
      <c r="D17" s="77" t="s">
        <v>178</v>
      </c>
      <c r="E17" s="53">
        <v>2.671473278E9</v>
      </c>
      <c r="F17" s="78"/>
    </row>
    <row r="18">
      <c r="A18" s="14"/>
      <c r="B18" s="71"/>
      <c r="C18" s="46" t="s">
        <v>145</v>
      </c>
      <c r="D18" s="77" t="s">
        <v>181</v>
      </c>
      <c r="E18" s="53">
        <v>2.6912493E7</v>
      </c>
      <c r="F18" s="78"/>
    </row>
    <row r="19">
      <c r="A19" s="14"/>
      <c r="B19" s="71"/>
      <c r="C19" s="46" t="s">
        <v>157</v>
      </c>
      <c r="D19" s="77" t="s">
        <v>184</v>
      </c>
      <c r="E19" s="53" t="s">
        <v>111</v>
      </c>
      <c r="F19" s="33"/>
    </row>
    <row r="20">
      <c r="A20" s="14"/>
      <c r="B20" s="71"/>
      <c r="C20" s="46" t="s">
        <v>186</v>
      </c>
      <c r="D20" s="77" t="s">
        <v>188</v>
      </c>
      <c r="E20" s="53" t="s">
        <v>111</v>
      </c>
      <c r="F20" s="33"/>
    </row>
    <row r="21">
      <c r="A21" s="14"/>
      <c r="B21" s="71"/>
      <c r="C21" s="46" t="s">
        <v>85</v>
      </c>
      <c r="D21" s="77" t="s">
        <v>191</v>
      </c>
      <c r="E21" s="53" t="s">
        <v>111</v>
      </c>
      <c r="F21" s="33"/>
    </row>
    <row r="22">
      <c r="A22" s="14"/>
      <c r="B22" s="71"/>
      <c r="C22" s="46" t="s">
        <v>192</v>
      </c>
      <c r="D22" s="77" t="s">
        <v>195</v>
      </c>
      <c r="E22" s="53" t="s">
        <v>111</v>
      </c>
      <c r="F22" s="33"/>
    </row>
    <row r="23">
      <c r="A23" s="14"/>
      <c r="B23" s="71"/>
      <c r="C23" s="46" t="s">
        <v>199</v>
      </c>
      <c r="D23" s="77" t="s">
        <v>202</v>
      </c>
      <c r="E23" s="53" t="s">
        <v>111</v>
      </c>
      <c r="F23" s="33"/>
    </row>
    <row r="24">
      <c r="A24" s="14"/>
      <c r="B24" s="71"/>
      <c r="C24" s="46" t="s">
        <v>204</v>
      </c>
      <c r="D24" s="77" t="s">
        <v>206</v>
      </c>
      <c r="E24" s="53" t="s">
        <v>111</v>
      </c>
      <c r="F24" s="33"/>
    </row>
    <row r="25">
      <c r="A25" s="14"/>
      <c r="B25" s="71"/>
      <c r="C25" s="46" t="s">
        <v>93</v>
      </c>
      <c r="D25" s="77" t="s">
        <v>210</v>
      </c>
      <c r="E25" s="53" t="s">
        <v>111</v>
      </c>
      <c r="F25" s="33"/>
    </row>
    <row r="26">
      <c r="A26" s="14"/>
      <c r="B26" s="71"/>
      <c r="C26" s="46" t="s">
        <v>97</v>
      </c>
      <c r="D26" s="77" t="s">
        <v>213</v>
      </c>
      <c r="E26" s="53" t="s">
        <v>111</v>
      </c>
      <c r="F26" s="33"/>
    </row>
    <row r="27">
      <c r="A27" s="14"/>
      <c r="B27" s="71"/>
      <c r="C27" s="46" t="s">
        <v>215</v>
      </c>
      <c r="D27" s="77" t="s">
        <v>217</v>
      </c>
      <c r="E27" s="53" t="s">
        <v>111</v>
      </c>
      <c r="F27" s="33"/>
    </row>
    <row r="28">
      <c r="A28" s="14"/>
      <c r="B28" s="71"/>
      <c r="C28" s="46" t="s">
        <v>113</v>
      </c>
      <c r="D28" s="77" t="s">
        <v>220</v>
      </c>
      <c r="E28" s="53" t="s">
        <v>111</v>
      </c>
      <c r="F28" s="33"/>
    </row>
    <row r="29">
      <c r="A29" s="14"/>
      <c r="B29" s="71"/>
      <c r="C29" s="46" t="s">
        <v>223</v>
      </c>
      <c r="D29" s="77" t="s">
        <v>224</v>
      </c>
      <c r="E29" s="53">
        <v>-1.070187353E9</v>
      </c>
      <c r="F29" s="33"/>
    </row>
    <row r="30">
      <c r="A30" s="14"/>
      <c r="B30" s="71"/>
      <c r="C30" s="95" t="s">
        <v>227</v>
      </c>
      <c r="D30" s="77" t="s">
        <v>232</v>
      </c>
      <c r="E30" s="53" t="s">
        <v>111</v>
      </c>
      <c r="F30" s="78"/>
    </row>
    <row r="31">
      <c r="A31" s="14"/>
      <c r="B31" s="71"/>
      <c r="C31" s="95" t="s">
        <v>236</v>
      </c>
      <c r="D31" s="77" t="s">
        <v>238</v>
      </c>
      <c r="E31" s="53" t="s">
        <v>111</v>
      </c>
      <c r="F31" s="33"/>
    </row>
    <row r="32">
      <c r="A32" s="14"/>
      <c r="B32" s="71"/>
      <c r="C32" s="95" t="s">
        <v>242</v>
      </c>
      <c r="D32" s="77" t="s">
        <v>243</v>
      </c>
      <c r="E32" s="53" t="s">
        <v>111</v>
      </c>
      <c r="F32" s="33"/>
    </row>
    <row r="33">
      <c r="A33" s="14"/>
      <c r="B33" s="71"/>
      <c r="C33" s="95" t="s">
        <v>246</v>
      </c>
      <c r="D33" s="77" t="s">
        <v>248</v>
      </c>
      <c r="E33" s="53" t="s">
        <v>111</v>
      </c>
      <c r="F33" s="33"/>
    </row>
    <row r="34">
      <c r="A34" s="14"/>
      <c r="B34" s="71"/>
      <c r="C34" s="95" t="s">
        <v>251</v>
      </c>
      <c r="D34" s="77" t="s">
        <v>252</v>
      </c>
      <c r="E34" s="53" t="s">
        <v>111</v>
      </c>
      <c r="F34" s="33"/>
    </row>
    <row r="35">
      <c r="A35" s="14"/>
      <c r="B35" s="71"/>
      <c r="C35" s="95" t="s">
        <v>255</v>
      </c>
      <c r="D35" s="77" t="s">
        <v>256</v>
      </c>
      <c r="E35" s="53" t="s">
        <v>111</v>
      </c>
      <c r="F35" s="78"/>
    </row>
    <row r="36">
      <c r="A36" s="14"/>
      <c r="B36" s="71"/>
      <c r="C36" s="95" t="s">
        <v>257</v>
      </c>
      <c r="D36" s="77" t="s">
        <v>258</v>
      </c>
      <c r="E36" s="53" t="s">
        <v>111</v>
      </c>
      <c r="F36" s="33"/>
    </row>
    <row r="37">
      <c r="A37" s="14"/>
      <c r="B37" s="71"/>
      <c r="C37" s="95" t="s">
        <v>259</v>
      </c>
      <c r="D37" s="77" t="s">
        <v>262</v>
      </c>
      <c r="E37" s="53" t="s">
        <v>111</v>
      </c>
      <c r="F37" s="33"/>
    </row>
    <row r="38">
      <c r="A38" s="14"/>
      <c r="B38" s="71"/>
      <c r="C38" s="95" t="s">
        <v>263</v>
      </c>
      <c r="D38" s="77" t="s">
        <v>264</v>
      </c>
      <c r="E38" s="53">
        <v>-1.070187353E9</v>
      </c>
      <c r="F38" s="33"/>
    </row>
    <row r="39">
      <c r="A39" s="14"/>
      <c r="B39" s="71"/>
      <c r="C39" s="46" t="s">
        <v>266</v>
      </c>
      <c r="D39" s="77" t="s">
        <v>268</v>
      </c>
      <c r="E39" s="53" t="s">
        <v>111</v>
      </c>
      <c r="F39" s="33"/>
    </row>
    <row r="40">
      <c r="A40" s="14"/>
      <c r="B40" s="71"/>
      <c r="C40" s="46" t="s">
        <v>270</v>
      </c>
      <c r="D40" s="77" t="s">
        <v>273</v>
      </c>
      <c r="E40" s="53">
        <v>1.726873012E9</v>
      </c>
      <c r="F40" s="33"/>
    </row>
    <row r="41">
      <c r="A41" s="14"/>
      <c r="B41" s="43"/>
      <c r="C41" s="46" t="s">
        <v>118</v>
      </c>
      <c r="D41" s="77" t="s">
        <v>59</v>
      </c>
      <c r="E41" s="53">
        <v>2.1997615924E10</v>
      </c>
      <c r="F41" s="33"/>
    </row>
    <row r="42">
      <c r="A42" s="14"/>
      <c r="B42" s="71"/>
      <c r="C42" s="100" t="s">
        <v>276</v>
      </c>
      <c r="D42" s="77"/>
      <c r="E42" s="53" t="s">
        <v>111</v>
      </c>
      <c r="F42" s="33"/>
    </row>
    <row r="43">
      <c r="A43" s="14"/>
      <c r="B43" s="71"/>
      <c r="C43" s="46" t="s">
        <v>279</v>
      </c>
      <c r="D43" s="77" t="s">
        <v>280</v>
      </c>
      <c r="E43" s="53">
        <v>2.698954149E9</v>
      </c>
      <c r="F43" s="33"/>
    </row>
    <row r="44">
      <c r="A44" s="14"/>
      <c r="B44" s="71"/>
      <c r="C44" s="46" t="s">
        <v>282</v>
      </c>
      <c r="D44" s="77" t="s">
        <v>283</v>
      </c>
      <c r="E44" s="53" t="s">
        <v>111</v>
      </c>
      <c r="F44" s="33"/>
    </row>
    <row r="45">
      <c r="A45" s="14"/>
      <c r="B45" s="71"/>
      <c r="C45" s="46" t="s">
        <v>287</v>
      </c>
      <c r="D45" s="77" t="s">
        <v>290</v>
      </c>
      <c r="E45" s="53">
        <v>2.698954149E9</v>
      </c>
      <c r="F45" s="33"/>
    </row>
    <row r="46">
      <c r="A46" s="14"/>
      <c r="B46" s="71"/>
      <c r="C46" s="46" t="s">
        <v>293</v>
      </c>
      <c r="D46" s="77" t="s">
        <v>295</v>
      </c>
      <c r="E46" s="53" t="s">
        <v>111</v>
      </c>
      <c r="F46" s="33"/>
    </row>
    <row r="47">
      <c r="A47" s="14"/>
      <c r="B47" s="43"/>
      <c r="C47" s="46" t="s">
        <v>297</v>
      </c>
      <c r="D47" s="77" t="s">
        <v>298</v>
      </c>
      <c r="E47" s="53">
        <v>2.698954149E9</v>
      </c>
      <c r="F47" s="33"/>
    </row>
    <row r="48">
      <c r="A48" s="14"/>
      <c r="B48" s="71"/>
      <c r="C48" s="103" t="s">
        <v>300</v>
      </c>
      <c r="D48" s="77"/>
      <c r="E48" s="53" t="s">
        <v>111</v>
      </c>
      <c r="F48" s="33"/>
    </row>
    <row r="49">
      <c r="A49" s="14"/>
      <c r="B49" s="71"/>
      <c r="C49" s="46" t="s">
        <v>302</v>
      </c>
      <c r="D49" s="77" t="s">
        <v>303</v>
      </c>
      <c r="E49" s="53" t="s">
        <v>111</v>
      </c>
      <c r="F49" s="33"/>
    </row>
    <row r="50">
      <c r="A50" s="14"/>
      <c r="B50" s="71"/>
      <c r="C50" s="46" t="s">
        <v>306</v>
      </c>
      <c r="D50" s="77" t="s">
        <v>308</v>
      </c>
      <c r="E50" s="53" t="s">
        <v>111</v>
      </c>
      <c r="F50" s="33"/>
    </row>
    <row r="51">
      <c r="A51" s="14"/>
      <c r="B51" s="71"/>
      <c r="C51" s="46" t="s">
        <v>309</v>
      </c>
      <c r="D51" s="77" t="s">
        <v>311</v>
      </c>
      <c r="E51" s="53" t="s">
        <v>111</v>
      </c>
      <c r="F51" s="33"/>
    </row>
    <row r="52">
      <c r="A52" s="14"/>
      <c r="B52" s="71"/>
      <c r="C52" s="46" t="s">
        <v>312</v>
      </c>
      <c r="D52" s="77" t="s">
        <v>313</v>
      </c>
      <c r="E52" s="53" t="s">
        <v>111</v>
      </c>
      <c r="F52" s="33"/>
    </row>
    <row r="53">
      <c r="A53" s="14"/>
      <c r="B53" s="71"/>
      <c r="C53" s="46" t="s">
        <v>315</v>
      </c>
      <c r="D53" s="77" t="s">
        <v>224</v>
      </c>
      <c r="E53" s="53" t="s">
        <v>111</v>
      </c>
      <c r="F53" s="33"/>
    </row>
    <row r="54">
      <c r="A54" s="14"/>
      <c r="B54" s="71"/>
      <c r="C54" s="95" t="s">
        <v>316</v>
      </c>
      <c r="D54" s="77" t="s">
        <v>317</v>
      </c>
      <c r="E54" s="53" t="s">
        <v>111</v>
      </c>
      <c r="F54" s="33"/>
    </row>
    <row r="55">
      <c r="A55" s="14"/>
      <c r="B55" s="71"/>
      <c r="C55" s="95" t="s">
        <v>320</v>
      </c>
      <c r="D55" s="77" t="s">
        <v>322</v>
      </c>
      <c r="E55" s="53" t="s">
        <v>111</v>
      </c>
      <c r="F55" s="33"/>
    </row>
    <row r="56">
      <c r="A56" s="14"/>
      <c r="B56" s="71"/>
      <c r="C56" s="46" t="s">
        <v>323</v>
      </c>
      <c r="D56" s="77" t="s">
        <v>324</v>
      </c>
      <c r="E56" s="53" t="s">
        <v>111</v>
      </c>
      <c r="F56" s="33"/>
    </row>
    <row r="57">
      <c r="A57" s="14"/>
      <c r="B57" s="71"/>
      <c r="C57" s="46" t="s">
        <v>325</v>
      </c>
      <c r="D57" s="80" t="s">
        <v>326</v>
      </c>
      <c r="E57" s="53" t="s">
        <v>111</v>
      </c>
      <c r="F57" s="33"/>
    </row>
    <row r="58">
      <c r="A58" s="14"/>
      <c r="B58" s="71"/>
      <c r="C58" s="46" t="s">
        <v>327</v>
      </c>
      <c r="D58" s="80" t="s">
        <v>329</v>
      </c>
      <c r="E58" s="53">
        <v>2.698954149E9</v>
      </c>
      <c r="F58" s="33"/>
    </row>
    <row r="59">
      <c r="A59" s="14"/>
      <c r="B59" s="43"/>
      <c r="C59" s="46" t="s">
        <v>330</v>
      </c>
      <c r="D59" s="80" t="s">
        <v>90</v>
      </c>
      <c r="E59" s="53">
        <v>2.4696570072E10</v>
      </c>
      <c r="F59" s="33"/>
    </row>
    <row r="60">
      <c r="A60" s="14"/>
      <c r="B60" s="71"/>
      <c r="C60" s="114" t="s">
        <v>334</v>
      </c>
      <c r="D60" s="84"/>
      <c r="E60" s="85"/>
      <c r="F60" s="115"/>
    </row>
    <row r="61">
      <c r="A61" s="14"/>
      <c r="B61" s="71"/>
      <c r="C61" s="46" t="s">
        <v>342</v>
      </c>
      <c r="D61" s="77" t="s">
        <v>343</v>
      </c>
      <c r="E61" s="53">
        <v>4.190509725E9</v>
      </c>
      <c r="F61" s="33"/>
    </row>
    <row r="62">
      <c r="A62" s="14"/>
      <c r="B62" s="71"/>
      <c r="C62" s="46" t="s">
        <v>344</v>
      </c>
      <c r="D62" s="77" t="s">
        <v>346</v>
      </c>
      <c r="E62" s="53" t="s">
        <v>111</v>
      </c>
      <c r="F62" s="33"/>
    </row>
    <row r="63">
      <c r="A63" s="14"/>
      <c r="B63" s="43"/>
      <c r="C63" s="46" t="s">
        <v>348</v>
      </c>
      <c r="D63" s="80" t="s">
        <v>349</v>
      </c>
      <c r="E63" s="53">
        <v>4.190509725E9</v>
      </c>
      <c r="F63" s="33"/>
    </row>
    <row r="64">
      <c r="A64" s="14"/>
      <c r="B64" s="71"/>
      <c r="C64" s="114" t="s">
        <v>353</v>
      </c>
      <c r="D64" s="84"/>
      <c r="E64" s="85"/>
      <c r="F64" s="115"/>
    </row>
    <row r="65">
      <c r="A65" s="14"/>
      <c r="B65" s="71"/>
      <c r="C65" s="46" t="s">
        <v>356</v>
      </c>
      <c r="D65" s="77" t="s">
        <v>358</v>
      </c>
      <c r="E65" s="53" t="s">
        <v>111</v>
      </c>
      <c r="F65" s="33"/>
    </row>
    <row r="66">
      <c r="A66" s="14"/>
      <c r="B66" s="71"/>
      <c r="C66" s="46" t="s">
        <v>360</v>
      </c>
      <c r="D66" s="77" t="s">
        <v>361</v>
      </c>
      <c r="E66" s="53" t="s">
        <v>111</v>
      </c>
      <c r="F66" s="33"/>
    </row>
    <row r="67">
      <c r="A67" s="14"/>
      <c r="B67" s="71"/>
      <c r="C67" s="46" t="s">
        <v>363</v>
      </c>
      <c r="D67" s="77" t="s">
        <v>365</v>
      </c>
      <c r="E67" s="53" t="s">
        <v>111</v>
      </c>
      <c r="F67" s="33"/>
    </row>
    <row r="68">
      <c r="A68" s="14"/>
      <c r="B68" s="71"/>
      <c r="C68" s="46" t="s">
        <v>366</v>
      </c>
      <c r="D68" s="77" t="s">
        <v>367</v>
      </c>
      <c r="E68" s="53" t="s">
        <v>111</v>
      </c>
      <c r="F68" s="33"/>
    </row>
    <row r="69">
      <c r="A69" s="14"/>
      <c r="B69" s="71"/>
      <c r="C69" s="46" t="s">
        <v>369</v>
      </c>
      <c r="D69" s="77" t="s">
        <v>224</v>
      </c>
      <c r="E69" s="53" t="s">
        <v>111</v>
      </c>
      <c r="F69" s="33"/>
    </row>
    <row r="70">
      <c r="A70" s="14"/>
      <c r="B70" s="71"/>
      <c r="C70" s="95" t="s">
        <v>375</v>
      </c>
      <c r="D70" s="77" t="s">
        <v>376</v>
      </c>
      <c r="E70" s="53" t="s">
        <v>111</v>
      </c>
      <c r="F70" s="33"/>
    </row>
    <row r="71">
      <c r="A71" s="14"/>
      <c r="B71" s="71"/>
      <c r="C71" s="95" t="s">
        <v>379</v>
      </c>
      <c r="D71" s="77" t="s">
        <v>381</v>
      </c>
      <c r="E71" s="53" t="s">
        <v>111</v>
      </c>
      <c r="F71" s="33"/>
    </row>
    <row r="72">
      <c r="A72" s="14"/>
      <c r="B72" s="71"/>
      <c r="C72" s="46" t="s">
        <v>383</v>
      </c>
      <c r="D72" s="80" t="s">
        <v>384</v>
      </c>
      <c r="E72" s="53" t="s">
        <v>111</v>
      </c>
      <c r="F72" s="33"/>
    </row>
    <row r="73">
      <c r="A73" s="14"/>
      <c r="B73" s="71"/>
      <c r="C73" s="46" t="s">
        <v>385</v>
      </c>
      <c r="D73" s="80" t="s">
        <v>114</v>
      </c>
      <c r="E73" s="53">
        <v>4.190509725E9</v>
      </c>
      <c r="F73" s="33"/>
    </row>
    <row r="74">
      <c r="A74" s="14"/>
      <c r="B74" s="71"/>
      <c r="C74" s="46" t="s">
        <v>386</v>
      </c>
      <c r="D74" s="80" t="s">
        <v>387</v>
      </c>
      <c r="E74" s="53">
        <v>2.8887079797E10</v>
      </c>
      <c r="F74" s="33"/>
    </row>
    <row r="75">
      <c r="A75" s="14"/>
      <c r="B75" s="43"/>
      <c r="C75" s="46" t="s">
        <v>390</v>
      </c>
      <c r="D75" s="80" t="s">
        <v>391</v>
      </c>
      <c r="E75" s="53">
        <v>1.83976665477E11</v>
      </c>
      <c r="F75" s="33"/>
    </row>
    <row r="76">
      <c r="A76" s="14"/>
      <c r="B76" s="71"/>
      <c r="C76" s="114" t="s">
        <v>392</v>
      </c>
      <c r="D76" s="121"/>
      <c r="E76" s="122"/>
      <c r="F76" s="124"/>
    </row>
    <row r="77">
      <c r="A77" s="14"/>
      <c r="B77" s="71"/>
      <c r="C77" s="46" t="s">
        <v>397</v>
      </c>
      <c r="D77" s="80" t="s">
        <v>135</v>
      </c>
      <c r="E77" s="68">
        <v>0.1196</v>
      </c>
      <c r="F77" s="127"/>
    </row>
    <row r="78">
      <c r="A78" s="14"/>
      <c r="B78" s="71"/>
      <c r="C78" s="46" t="s">
        <v>400</v>
      </c>
      <c r="D78" s="80" t="s">
        <v>402</v>
      </c>
      <c r="E78" s="68">
        <v>0.1342</v>
      </c>
      <c r="F78" s="127"/>
    </row>
    <row r="79">
      <c r="A79" s="14"/>
      <c r="B79" s="71"/>
      <c r="C79" s="46" t="s">
        <v>403</v>
      </c>
      <c r="D79" s="80" t="s">
        <v>405</v>
      </c>
      <c r="E79" s="68">
        <v>0.157</v>
      </c>
      <c r="F79" s="127"/>
    </row>
    <row r="80">
      <c r="A80" s="14"/>
      <c r="B80" s="71"/>
      <c r="C80" s="46" t="s">
        <v>407</v>
      </c>
      <c r="D80" s="80" t="s">
        <v>409</v>
      </c>
      <c r="E80" s="68">
        <v>0.025</v>
      </c>
      <c r="F80" s="127"/>
    </row>
    <row r="81">
      <c r="A81" s="14"/>
      <c r="B81" s="71"/>
      <c r="C81" s="46" t="s">
        <v>410</v>
      </c>
      <c r="D81" s="77" t="s">
        <v>411</v>
      </c>
      <c r="E81" s="68">
        <v>0.025</v>
      </c>
      <c r="F81" s="127"/>
    </row>
    <row r="82">
      <c r="A82" s="14"/>
      <c r="B82" s="71"/>
      <c r="C82" s="46" t="s">
        <v>412</v>
      </c>
      <c r="D82" s="77" t="s">
        <v>413</v>
      </c>
      <c r="E82" s="83" t="s">
        <v>111</v>
      </c>
      <c r="F82" s="127"/>
    </row>
    <row r="83">
      <c r="A83" s="14"/>
      <c r="B83" s="71"/>
      <c r="C83" s="46" t="s">
        <v>415</v>
      </c>
      <c r="D83" s="77" t="s">
        <v>417</v>
      </c>
      <c r="E83" s="83" t="s">
        <v>111</v>
      </c>
      <c r="F83" s="127"/>
    </row>
    <row r="84">
      <c r="A84" s="14"/>
      <c r="B84" s="43"/>
      <c r="C84" s="46" t="s">
        <v>418</v>
      </c>
      <c r="D84" s="77" t="s">
        <v>419</v>
      </c>
      <c r="E84" s="68">
        <v>0.0496</v>
      </c>
      <c r="F84" s="127"/>
    </row>
    <row r="85">
      <c r="A85" s="14"/>
      <c r="B85" s="71"/>
      <c r="C85" s="114" t="s">
        <v>420</v>
      </c>
      <c r="D85" s="84"/>
      <c r="E85" s="85"/>
      <c r="F85" s="115"/>
    </row>
    <row r="86">
      <c r="A86" s="14"/>
      <c r="B86" s="71"/>
      <c r="C86" s="46" t="s">
        <v>421</v>
      </c>
      <c r="D86" s="134" t="s">
        <v>423</v>
      </c>
      <c r="E86" s="53" t="s">
        <v>111</v>
      </c>
      <c r="F86" s="33"/>
    </row>
    <row r="87">
      <c r="A87" s="14"/>
      <c r="B87" s="71"/>
      <c r="C87" s="46" t="s">
        <v>424</v>
      </c>
      <c r="D87" s="134" t="s">
        <v>425</v>
      </c>
      <c r="E87" s="53" t="s">
        <v>111</v>
      </c>
      <c r="F87" s="33"/>
    </row>
    <row r="88">
      <c r="A88" s="14"/>
      <c r="B88" s="43"/>
      <c r="C88" s="46" t="s">
        <v>428</v>
      </c>
      <c r="D88" s="134" t="s">
        <v>429</v>
      </c>
      <c r="E88" s="53">
        <v>1.537359466E9</v>
      </c>
      <c r="F88" s="78"/>
    </row>
    <row r="89">
      <c r="A89" s="30"/>
      <c r="B89" s="30"/>
      <c r="C89" s="30"/>
      <c r="D89" s="30"/>
      <c r="E89" s="45"/>
      <c r="F89" s="59"/>
    </row>
    <row r="90">
      <c r="A90" s="30"/>
      <c r="B90" s="30"/>
      <c r="C90" s="61" t="s">
        <v>125</v>
      </c>
      <c r="D90" s="30"/>
    </row>
    <row r="91">
      <c r="A91" s="30"/>
      <c r="B91" s="30"/>
      <c r="C91" s="119"/>
      <c r="D91" s="106"/>
      <c r="E91" s="106"/>
      <c r="F91" s="106"/>
    </row>
    <row r="92">
      <c r="A92" s="30"/>
      <c r="B92" s="30"/>
      <c r="C92" s="30"/>
      <c r="D92" s="30"/>
      <c r="E92" s="45"/>
      <c r="F92" s="59"/>
    </row>
    <row r="93">
      <c r="A93" s="30"/>
      <c r="B93" s="30"/>
      <c r="C93" s="30"/>
      <c r="D93" s="30"/>
      <c r="E93" s="45"/>
      <c r="F93" s="59"/>
    </row>
    <row r="94">
      <c r="A94" s="30"/>
      <c r="B94" s="30"/>
      <c r="C94" s="30"/>
      <c r="D94" s="30"/>
      <c r="E94" s="45"/>
      <c r="F94" s="59"/>
    </row>
  </sheetData>
  <mergeCells count="3">
    <mergeCell ref="C5:D6"/>
    <mergeCell ref="E5:F5"/>
    <mergeCell ref="C91:F9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3" width="2.75"/>
    <col customWidth="1" min="4" max="4" width="68.13"/>
    <col customWidth="1" min="5" max="7" width="16.63"/>
  </cols>
  <sheetData>
    <row r="1">
      <c r="A1" s="1"/>
      <c r="B1" s="1"/>
      <c r="C1" s="1"/>
      <c r="D1" s="1"/>
      <c r="E1" s="2"/>
      <c r="F1" s="4"/>
      <c r="G1" s="4"/>
    </row>
    <row r="2" ht="6.75" customHeight="1">
      <c r="A2" s="1"/>
      <c r="B2" s="3"/>
      <c r="C2" s="3"/>
      <c r="D2" s="3"/>
      <c r="E2" s="7"/>
      <c r="F2" s="8"/>
      <c r="G2" s="8"/>
    </row>
    <row r="3">
      <c r="A3" s="1"/>
      <c r="B3" s="3"/>
      <c r="C3" s="3"/>
      <c r="D3" s="3"/>
      <c r="E3" s="7"/>
      <c r="F3" s="8"/>
      <c r="G3" s="8"/>
    </row>
    <row r="4">
      <c r="A4" s="1"/>
      <c r="B4" s="3"/>
      <c r="C4" s="3"/>
      <c r="D4" s="3"/>
      <c r="E4" s="7"/>
      <c r="F4" s="8"/>
      <c r="G4" s="64">
        <v>46203.0</v>
      </c>
    </row>
    <row r="5">
      <c r="A5" s="5"/>
      <c r="B5" s="6"/>
      <c r="C5" s="16" t="s">
        <v>180</v>
      </c>
      <c r="E5" s="25"/>
    </row>
    <row r="6">
      <c r="A6" s="1"/>
      <c r="B6" s="3"/>
      <c r="E6" s="66" t="s">
        <v>3</v>
      </c>
      <c r="F6" s="27" t="s">
        <v>4</v>
      </c>
      <c r="G6" s="27" t="s">
        <v>6</v>
      </c>
    </row>
    <row r="7">
      <c r="A7" s="10"/>
      <c r="B7" s="11"/>
      <c r="C7" s="12" t="s">
        <v>12</v>
      </c>
      <c r="D7" s="87"/>
      <c r="E7" s="88" t="s">
        <v>193</v>
      </c>
      <c r="F7" s="89" t="s">
        <v>198</v>
      </c>
      <c r="G7" s="90" t="s">
        <v>201</v>
      </c>
    </row>
    <row r="8">
      <c r="A8" s="42"/>
      <c r="B8" s="42"/>
      <c r="C8" s="73" t="s">
        <v>207</v>
      </c>
      <c r="D8" s="14"/>
      <c r="E8" s="91"/>
      <c r="F8" s="91"/>
      <c r="G8" s="92"/>
    </row>
    <row r="9">
      <c r="A9" s="15"/>
      <c r="B9" s="15"/>
      <c r="C9" s="93" t="s">
        <v>26</v>
      </c>
      <c r="D9" s="32" t="s">
        <v>216</v>
      </c>
      <c r="E9" s="53">
        <v>1.949852253E9</v>
      </c>
      <c r="F9" s="53">
        <v>1.949852253E9</v>
      </c>
      <c r="G9" s="94"/>
    </row>
    <row r="10">
      <c r="A10" s="15"/>
      <c r="B10" s="15"/>
      <c r="C10" s="93"/>
      <c r="D10" s="32" t="s">
        <v>222</v>
      </c>
      <c r="E10" s="53">
        <v>5.04960299E8</v>
      </c>
      <c r="F10" s="53">
        <v>5.04960299E8</v>
      </c>
      <c r="G10" s="94"/>
    </row>
    <row r="11">
      <c r="A11" s="15"/>
      <c r="B11" s="15"/>
      <c r="C11" s="93" t="s">
        <v>35</v>
      </c>
      <c r="D11" s="32" t="s">
        <v>228</v>
      </c>
      <c r="E11" s="53">
        <v>1.7489413414E11</v>
      </c>
      <c r="F11" s="53">
        <v>1.7489413414E11</v>
      </c>
      <c r="G11" s="94"/>
    </row>
    <row r="12">
      <c r="A12" s="15"/>
      <c r="B12" s="15"/>
      <c r="C12" s="93"/>
      <c r="D12" s="32" t="s">
        <v>230</v>
      </c>
      <c r="E12" s="53">
        <v>1.12925905932E11</v>
      </c>
      <c r="F12" s="53">
        <v>1.12925905932E11</v>
      </c>
      <c r="G12" s="94"/>
    </row>
    <row r="13">
      <c r="A13" s="15"/>
      <c r="B13" s="15"/>
      <c r="C13" s="93" t="s">
        <v>39</v>
      </c>
      <c r="D13" s="32" t="s">
        <v>234</v>
      </c>
      <c r="E13" s="53">
        <v>2.30364939E8</v>
      </c>
      <c r="F13" s="53">
        <v>2.30364939E8</v>
      </c>
      <c r="G13" s="94"/>
    </row>
    <row r="14">
      <c r="A14" s="42"/>
      <c r="B14" s="42"/>
      <c r="C14" s="93" t="s">
        <v>102</v>
      </c>
      <c r="D14" s="32" t="s">
        <v>240</v>
      </c>
      <c r="E14" s="53">
        <v>-3.6372539161E10</v>
      </c>
      <c r="F14" s="53">
        <v>-3.6372539161E10</v>
      </c>
      <c r="G14" s="94"/>
    </row>
    <row r="15">
      <c r="A15" s="15"/>
      <c r="B15" s="15"/>
      <c r="C15" s="93" t="s">
        <v>43</v>
      </c>
      <c r="D15" s="32" t="s">
        <v>245</v>
      </c>
      <c r="E15" s="53">
        <v>1.9397174893E10</v>
      </c>
      <c r="F15" s="53">
        <v>1.9397174893E10</v>
      </c>
      <c r="G15" s="94"/>
    </row>
    <row r="16">
      <c r="A16" s="15"/>
      <c r="B16" s="15"/>
      <c r="C16" s="93" t="s">
        <v>45</v>
      </c>
      <c r="D16" s="96" t="s">
        <v>253</v>
      </c>
      <c r="E16" s="53">
        <v>1.419104259E9</v>
      </c>
      <c r="F16" s="53">
        <v>1.419104259E9</v>
      </c>
      <c r="G16" s="98"/>
    </row>
    <row r="17">
      <c r="A17" s="15"/>
      <c r="B17" s="15"/>
      <c r="C17" s="93"/>
      <c r="D17" s="96" t="s">
        <v>265</v>
      </c>
      <c r="E17" s="53" t="s">
        <v>111</v>
      </c>
      <c r="F17" s="53" t="s">
        <v>111</v>
      </c>
      <c r="G17" s="94"/>
    </row>
    <row r="18">
      <c r="A18" s="42"/>
      <c r="B18" s="42"/>
      <c r="C18" s="99"/>
      <c r="D18" s="96" t="s">
        <v>274</v>
      </c>
      <c r="E18" s="53" t="s">
        <v>111</v>
      </c>
      <c r="F18" s="53" t="s">
        <v>111</v>
      </c>
      <c r="G18" s="94"/>
    </row>
    <row r="19">
      <c r="A19" s="15"/>
      <c r="B19" s="15"/>
      <c r="C19" s="93"/>
      <c r="D19" s="32" t="s">
        <v>275</v>
      </c>
      <c r="E19" s="53">
        <v>1.419104259E9</v>
      </c>
      <c r="F19" s="53">
        <v>1.419104259E9</v>
      </c>
      <c r="G19" s="94"/>
    </row>
    <row r="20">
      <c r="A20" s="15"/>
      <c r="B20" s="15"/>
      <c r="C20" s="93" t="s">
        <v>50</v>
      </c>
      <c r="D20" s="32" t="s">
        <v>278</v>
      </c>
      <c r="E20" s="53">
        <v>2.97931718E8</v>
      </c>
      <c r="F20" s="53">
        <v>2.97931718E8</v>
      </c>
      <c r="G20" s="94"/>
    </row>
    <row r="21">
      <c r="A21" s="15"/>
      <c r="B21" s="15"/>
      <c r="C21" s="93" t="s">
        <v>133</v>
      </c>
      <c r="D21" s="32" t="s">
        <v>289</v>
      </c>
      <c r="E21" s="53">
        <v>2.986052893E9</v>
      </c>
      <c r="F21" s="53">
        <v>2.986052893E9</v>
      </c>
      <c r="G21" s="98"/>
    </row>
    <row r="22">
      <c r="A22" s="15"/>
      <c r="B22" s="15"/>
      <c r="C22" s="93" t="s">
        <v>56</v>
      </c>
      <c r="D22" s="32" t="s">
        <v>296</v>
      </c>
      <c r="E22" s="53">
        <v>-3.87094246E8</v>
      </c>
      <c r="F22" s="53">
        <v>-3.87094246E8</v>
      </c>
      <c r="G22" s="94"/>
    </row>
    <row r="23">
      <c r="A23" s="15"/>
      <c r="B23" s="15"/>
      <c r="C23" s="93"/>
      <c r="D23" s="96" t="s">
        <v>299</v>
      </c>
      <c r="E23" s="53" t="s">
        <v>111</v>
      </c>
      <c r="F23" s="53" t="s">
        <v>111</v>
      </c>
      <c r="G23" s="94"/>
    </row>
    <row r="24">
      <c r="A24" s="15"/>
      <c r="B24" s="15"/>
      <c r="C24" s="93"/>
      <c r="D24" s="96" t="s">
        <v>301</v>
      </c>
      <c r="E24" s="53" t="s">
        <v>111</v>
      </c>
      <c r="F24" s="53" t="s">
        <v>111</v>
      </c>
      <c r="G24" s="94"/>
    </row>
    <row r="25">
      <c r="A25" s="15"/>
      <c r="B25" s="15"/>
      <c r="C25" s="93" t="s">
        <v>145</v>
      </c>
      <c r="D25" s="32" t="s">
        <v>307</v>
      </c>
      <c r="E25" s="53" t="s">
        <v>111</v>
      </c>
      <c r="F25" s="53" t="s">
        <v>111</v>
      </c>
      <c r="G25" s="94"/>
    </row>
    <row r="26">
      <c r="A26" s="42"/>
      <c r="B26" s="42"/>
      <c r="C26" s="93"/>
      <c r="D26" s="32" t="s">
        <v>310</v>
      </c>
      <c r="E26" s="53">
        <v>8.5824055106E10</v>
      </c>
      <c r="F26" s="53">
        <v>8.5824055106E10</v>
      </c>
      <c r="G26" s="105"/>
    </row>
    <row r="27">
      <c r="A27" s="15"/>
      <c r="B27" s="15"/>
      <c r="C27" s="93" t="s">
        <v>157</v>
      </c>
      <c r="D27" s="32" t="s">
        <v>314</v>
      </c>
      <c r="E27" s="107">
        <v>3.63669903024E11</v>
      </c>
      <c r="F27" s="107">
        <v>3.63669903024E11</v>
      </c>
      <c r="G27" s="94"/>
    </row>
    <row r="28">
      <c r="A28" s="15"/>
      <c r="B28" s="73"/>
      <c r="C28" s="109" t="s">
        <v>319</v>
      </c>
      <c r="D28" s="110"/>
      <c r="E28" s="111"/>
      <c r="F28" s="111"/>
      <c r="G28" s="112"/>
    </row>
    <row r="29">
      <c r="A29" s="42"/>
      <c r="B29" s="42"/>
      <c r="C29" s="113" t="s">
        <v>60</v>
      </c>
      <c r="D29" s="32" t="s">
        <v>328</v>
      </c>
      <c r="E29" s="53">
        <v>2.26063015189E11</v>
      </c>
      <c r="F29" s="53">
        <v>2.26063015189E11</v>
      </c>
      <c r="G29" s="94"/>
    </row>
    <row r="30">
      <c r="A30" s="15"/>
      <c r="B30" s="15"/>
      <c r="C30" s="113" t="s">
        <v>66</v>
      </c>
      <c r="D30" s="32" t="s">
        <v>331</v>
      </c>
      <c r="E30" s="53">
        <v>1.73390547E8</v>
      </c>
      <c r="F30" s="53">
        <v>1.73390547E8</v>
      </c>
      <c r="G30" s="94"/>
    </row>
    <row r="31">
      <c r="A31" s="15"/>
      <c r="B31" s="15"/>
      <c r="C31" s="113" t="s">
        <v>77</v>
      </c>
      <c r="D31" s="32" t="s">
        <v>332</v>
      </c>
      <c r="E31" s="53" t="s">
        <v>111</v>
      </c>
      <c r="F31" s="53" t="s">
        <v>111</v>
      </c>
      <c r="G31" s="94"/>
    </row>
    <row r="32">
      <c r="A32" s="15"/>
      <c r="B32" s="15"/>
      <c r="C32" s="93"/>
      <c r="D32" s="32" t="s">
        <v>335</v>
      </c>
      <c r="E32" s="53">
        <v>1.13701363067E11</v>
      </c>
      <c r="F32" s="53">
        <v>1.13701363067E11</v>
      </c>
      <c r="G32" s="94"/>
    </row>
    <row r="33">
      <c r="A33" s="15"/>
      <c r="B33" s="15"/>
      <c r="C33" s="113" t="s">
        <v>186</v>
      </c>
      <c r="D33" s="32" t="s">
        <v>336</v>
      </c>
      <c r="E33" s="107">
        <v>3.39937768802E11</v>
      </c>
      <c r="F33" s="107">
        <v>3.39937768802E11</v>
      </c>
      <c r="G33" s="94"/>
    </row>
    <row r="34">
      <c r="A34" s="15"/>
      <c r="B34" s="15"/>
      <c r="C34" s="109" t="s">
        <v>337</v>
      </c>
      <c r="D34" s="110"/>
      <c r="E34" s="111"/>
      <c r="F34" s="111"/>
      <c r="G34" s="112"/>
    </row>
    <row r="35">
      <c r="A35" s="31"/>
      <c r="B35" s="31"/>
      <c r="C35" s="113" t="s">
        <v>85</v>
      </c>
      <c r="D35" s="32" t="s">
        <v>338</v>
      </c>
      <c r="E35" s="53">
        <v>1.0320231322E10</v>
      </c>
      <c r="F35" s="53">
        <v>1.0320231322E10</v>
      </c>
      <c r="G35" s="98"/>
    </row>
    <row r="36">
      <c r="A36" s="61"/>
      <c r="B36" s="61"/>
      <c r="C36" s="113" t="s">
        <v>192</v>
      </c>
      <c r="D36" s="32" t="s">
        <v>339</v>
      </c>
      <c r="E36" s="53">
        <v>1.0320231322E10</v>
      </c>
      <c r="F36" s="53">
        <v>1.0320231322E10</v>
      </c>
      <c r="G36" s="98" t="s">
        <v>150</v>
      </c>
    </row>
    <row r="37">
      <c r="A37" s="31"/>
      <c r="B37" s="31"/>
      <c r="C37" s="113" t="s">
        <v>199</v>
      </c>
      <c r="D37" s="32" t="s">
        <v>341</v>
      </c>
      <c r="E37" s="53" t="s">
        <v>111</v>
      </c>
      <c r="F37" s="53" t="s">
        <v>111</v>
      </c>
      <c r="G37" s="98"/>
    </row>
    <row r="38">
      <c r="A38" s="31"/>
      <c r="B38" s="31"/>
      <c r="C38" s="113" t="s">
        <v>204</v>
      </c>
      <c r="D38" s="32" t="s">
        <v>345</v>
      </c>
      <c r="E38" s="53">
        <v>1.058727415E10</v>
      </c>
      <c r="F38" s="53">
        <v>1.058727415E10</v>
      </c>
      <c r="G38" s="98" t="s">
        <v>347</v>
      </c>
    </row>
    <row r="39">
      <c r="A39" s="31"/>
      <c r="B39" s="31"/>
      <c r="C39" s="93"/>
      <c r="D39" s="32" t="s">
        <v>350</v>
      </c>
      <c r="E39" s="53">
        <v>1.446070253E9</v>
      </c>
      <c r="F39" s="53">
        <v>1.446070253E9</v>
      </c>
      <c r="G39" s="98" t="s">
        <v>351</v>
      </c>
    </row>
    <row r="40">
      <c r="A40" s="31"/>
      <c r="B40" s="31"/>
      <c r="C40" s="113" t="s">
        <v>91</v>
      </c>
      <c r="D40" s="32" t="s">
        <v>354</v>
      </c>
      <c r="E40" s="53">
        <v>6.0450933E7</v>
      </c>
      <c r="F40" s="53">
        <v>6.0450933E7</v>
      </c>
      <c r="G40" s="98" t="s">
        <v>357</v>
      </c>
    </row>
    <row r="41">
      <c r="A41" s="31"/>
      <c r="B41" s="31"/>
      <c r="C41" s="113" t="s">
        <v>93</v>
      </c>
      <c r="D41" s="32" t="s">
        <v>359</v>
      </c>
      <c r="E41" s="53">
        <v>1.310462277E9</v>
      </c>
      <c r="F41" s="53">
        <v>1.310462277E9</v>
      </c>
      <c r="G41" s="98" t="s">
        <v>362</v>
      </c>
    </row>
    <row r="42">
      <c r="A42" s="1"/>
      <c r="B42" s="1"/>
      <c r="C42" s="113" t="s">
        <v>97</v>
      </c>
      <c r="D42" s="32" t="s">
        <v>364</v>
      </c>
      <c r="E42" s="53" t="s">
        <v>111</v>
      </c>
      <c r="F42" s="53" t="s">
        <v>111</v>
      </c>
      <c r="G42" s="98"/>
    </row>
    <row r="43">
      <c r="A43" s="1"/>
      <c r="B43" s="1"/>
      <c r="C43" s="93"/>
      <c r="D43" s="32" t="s">
        <v>368</v>
      </c>
      <c r="E43" s="53">
        <v>7645286.0</v>
      </c>
      <c r="F43" s="53">
        <v>7645286.0</v>
      </c>
      <c r="G43" s="98" t="s">
        <v>371</v>
      </c>
    </row>
    <row r="44">
      <c r="A44" s="1"/>
      <c r="B44" s="31"/>
      <c r="C44" s="113" t="s">
        <v>215</v>
      </c>
      <c r="D44" s="116" t="s">
        <v>374</v>
      </c>
      <c r="E44" s="107">
        <v>2.3732134222E10</v>
      </c>
      <c r="F44" s="107">
        <v>2.3732134222E10</v>
      </c>
      <c r="G44" s="98" t="s">
        <v>377</v>
      </c>
    </row>
    <row r="45">
      <c r="G45" s="117"/>
    </row>
    <row r="46">
      <c r="A46" s="1"/>
      <c r="B46" s="31"/>
      <c r="C46" s="61" t="s">
        <v>125</v>
      </c>
      <c r="D46" s="30"/>
    </row>
    <row r="47">
      <c r="A47" s="5"/>
      <c r="B47" s="31"/>
      <c r="C47" s="119"/>
      <c r="D47" s="106"/>
      <c r="E47" s="106"/>
      <c r="F47" s="106"/>
      <c r="G47" s="106"/>
    </row>
    <row r="48">
      <c r="A48" s="1"/>
      <c r="B48" s="31"/>
      <c r="C48" s="15"/>
      <c r="D48" s="32"/>
      <c r="E48" s="33"/>
      <c r="F48" s="33"/>
      <c r="G48" s="94"/>
    </row>
    <row r="49">
      <c r="A49" s="10"/>
      <c r="B49" s="31"/>
      <c r="C49" s="15"/>
      <c r="D49" s="32"/>
      <c r="E49" s="33"/>
      <c r="F49" s="33"/>
      <c r="G49" s="94"/>
    </row>
    <row r="50">
      <c r="A50" s="42"/>
      <c r="B50" s="42"/>
      <c r="C50" s="73"/>
      <c r="D50" s="14"/>
      <c r="E50" s="91"/>
      <c r="F50" s="91"/>
      <c r="G50" s="92"/>
    </row>
  </sheetData>
  <mergeCells count="3">
    <mergeCell ref="C5:D6"/>
    <mergeCell ref="E5:G5"/>
    <mergeCell ref="C47:G47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3" width="2.75"/>
    <col customWidth="1" min="4" max="4" width="56.25"/>
    <col customWidth="1" min="5" max="5" width="14.0"/>
    <col customWidth="1" min="6" max="6" width="15.38"/>
    <col customWidth="1" min="7" max="9" width="15.75"/>
  </cols>
  <sheetData>
    <row r="1">
      <c r="A1" s="1"/>
      <c r="B1" s="1"/>
      <c r="C1" s="1"/>
      <c r="D1" s="1"/>
      <c r="E1" s="2"/>
      <c r="F1" s="4"/>
      <c r="G1" s="4"/>
      <c r="H1" s="4"/>
      <c r="I1" s="4"/>
    </row>
    <row r="2" ht="6.75" customHeight="1">
      <c r="A2" s="1"/>
      <c r="B2" s="3"/>
      <c r="C2" s="3"/>
      <c r="D2" s="3"/>
      <c r="E2" s="7"/>
      <c r="F2" s="8"/>
      <c r="G2" s="8"/>
      <c r="H2" s="8"/>
      <c r="I2" s="8"/>
    </row>
    <row r="3">
      <c r="A3" s="1"/>
      <c r="B3" s="3"/>
      <c r="C3" s="3"/>
      <c r="D3" s="3"/>
      <c r="E3" s="7"/>
      <c r="F3" s="8"/>
      <c r="G3" s="8"/>
      <c r="H3" s="8"/>
      <c r="I3" s="64">
        <v>46203.0</v>
      </c>
    </row>
    <row r="4">
      <c r="A4" s="1"/>
      <c r="B4" s="3"/>
      <c r="C4" s="3"/>
      <c r="D4" s="3"/>
      <c r="E4" s="7"/>
      <c r="F4" s="8"/>
      <c r="G4" s="8"/>
      <c r="H4" s="8"/>
      <c r="I4" s="8"/>
    </row>
    <row r="5">
      <c r="A5" s="5"/>
      <c r="B5" s="6"/>
      <c r="C5" s="118" t="s">
        <v>382</v>
      </c>
      <c r="E5" s="7" t="s">
        <v>3</v>
      </c>
      <c r="F5" s="8" t="s">
        <v>4</v>
      </c>
      <c r="G5" s="27" t="s">
        <v>6</v>
      </c>
      <c r="H5" s="27" t="s">
        <v>10</v>
      </c>
      <c r="I5" s="27" t="s">
        <v>11</v>
      </c>
    </row>
    <row r="6" ht="13.5" customHeight="1">
      <c r="A6" s="1"/>
      <c r="B6" s="3"/>
      <c r="E6" s="7"/>
      <c r="F6" s="7"/>
      <c r="G6" s="7"/>
      <c r="H6" s="7"/>
      <c r="I6" s="7"/>
    </row>
    <row r="7">
      <c r="A7" s="10"/>
      <c r="B7" s="11"/>
      <c r="C7" s="12" t="s">
        <v>12</v>
      </c>
      <c r="D7" s="13"/>
      <c r="E7" s="120" t="s">
        <v>393</v>
      </c>
      <c r="F7" s="123" t="s">
        <v>394</v>
      </c>
      <c r="G7" s="18"/>
      <c r="H7" s="125" t="s">
        <v>395</v>
      </c>
      <c r="I7" s="126" t="s">
        <v>399</v>
      </c>
    </row>
    <row r="8">
      <c r="A8" s="10"/>
      <c r="B8" s="11"/>
      <c r="C8" s="12"/>
      <c r="D8" s="12" t="s">
        <v>401</v>
      </c>
      <c r="E8" s="128"/>
      <c r="F8" s="129" t="s">
        <v>406</v>
      </c>
      <c r="G8" s="129" t="s">
        <v>408</v>
      </c>
      <c r="H8" s="130"/>
      <c r="I8" s="131"/>
    </row>
    <row r="9">
      <c r="A9" s="14"/>
      <c r="B9" s="15"/>
      <c r="C9" s="32"/>
      <c r="D9" s="33" t="s">
        <v>414</v>
      </c>
      <c r="E9" s="132">
        <v>0.0</v>
      </c>
      <c r="F9" s="35">
        <v>1.8345527730044394E11</v>
      </c>
      <c r="G9" s="35">
        <v>1.1498671225E11</v>
      </c>
      <c r="H9" s="133"/>
      <c r="I9" s="133"/>
    </row>
    <row r="10">
      <c r="A10" s="14"/>
      <c r="B10" s="15"/>
      <c r="C10" s="32"/>
      <c r="D10" s="33" t="s">
        <v>422</v>
      </c>
      <c r="E10" s="133"/>
      <c r="F10" s="35">
        <v>1.8345527730044394E11</v>
      </c>
      <c r="G10" s="35">
        <v>1.1498671225E11</v>
      </c>
      <c r="H10" s="133"/>
      <c r="I10" s="133"/>
    </row>
    <row r="11">
      <c r="A11" s="14"/>
      <c r="B11" s="15"/>
      <c r="C11" s="135"/>
      <c r="D11" s="136" t="s">
        <v>427</v>
      </c>
      <c r="E11" s="137"/>
      <c r="F11" s="138">
        <f>F10</f>
        <v>183455277300</v>
      </c>
      <c r="G11" s="57">
        <v>1.1498671225E11</v>
      </c>
      <c r="H11" s="139">
        <v>0.0</v>
      </c>
      <c r="I11" s="140">
        <v>0.0</v>
      </c>
    </row>
    <row r="12">
      <c r="A12" s="30"/>
      <c r="B12" s="30"/>
      <c r="C12" s="30"/>
      <c r="D12" s="30"/>
      <c r="E12" s="45"/>
      <c r="F12" s="59"/>
      <c r="G12" s="30"/>
      <c r="H12" s="30"/>
      <c r="I12" s="30"/>
    </row>
    <row r="13">
      <c r="A13" s="30"/>
      <c r="B13" s="61"/>
      <c r="C13" s="61" t="s">
        <v>125</v>
      </c>
      <c r="D13" s="30"/>
    </row>
    <row r="14">
      <c r="A14" s="30"/>
      <c r="B14" s="31"/>
      <c r="C14" s="63"/>
      <c r="D14" s="106"/>
      <c r="E14" s="106"/>
      <c r="F14" s="106"/>
      <c r="G14" s="65"/>
      <c r="H14" s="143"/>
      <c r="I14" s="143"/>
    </row>
    <row r="15">
      <c r="A15" s="37"/>
      <c r="B15" s="37"/>
      <c r="G15" s="37"/>
      <c r="H15" s="37"/>
      <c r="I15" s="37"/>
    </row>
    <row r="16">
      <c r="A16" s="30"/>
      <c r="B16" s="30"/>
      <c r="G16" s="30"/>
      <c r="H16" s="30"/>
      <c r="I16" s="30"/>
    </row>
    <row r="17">
      <c r="A17" s="30"/>
      <c r="B17" s="30"/>
      <c r="C17" s="30"/>
      <c r="D17" s="30"/>
      <c r="E17" s="45"/>
      <c r="F17" s="59"/>
      <c r="G17" s="30"/>
      <c r="H17" s="30"/>
      <c r="I17" s="30"/>
    </row>
  </sheetData>
  <mergeCells count="6">
    <mergeCell ref="C5:D6"/>
    <mergeCell ref="E7:E8"/>
    <mergeCell ref="F7:G7"/>
    <mergeCell ref="H7:H8"/>
    <mergeCell ref="I7:I8"/>
    <mergeCell ref="C14:F16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3" width="2.75"/>
    <col customWidth="1" min="4" max="4" width="44.13"/>
    <col customWidth="1" min="5" max="10" width="18.75"/>
  </cols>
  <sheetData>
    <row r="1">
      <c r="A1" s="1"/>
      <c r="B1" s="1"/>
      <c r="C1" s="1"/>
      <c r="D1" s="1"/>
      <c r="E1" s="2"/>
      <c r="F1" s="4"/>
      <c r="G1" s="4"/>
      <c r="H1" s="4"/>
      <c r="I1" s="4"/>
      <c r="J1" s="4"/>
    </row>
    <row r="2" ht="6.75" customHeight="1">
      <c r="A2" s="1"/>
      <c r="B2" s="3"/>
      <c r="C2" s="3"/>
      <c r="D2" s="3"/>
      <c r="E2" s="7"/>
      <c r="F2" s="8"/>
      <c r="G2" s="8"/>
      <c r="H2" s="8"/>
      <c r="I2" s="8"/>
      <c r="J2" s="8"/>
    </row>
    <row r="3">
      <c r="A3" s="1"/>
      <c r="B3" s="3"/>
      <c r="C3" s="3"/>
      <c r="D3" s="3"/>
      <c r="E3" s="7"/>
      <c r="F3" s="8"/>
      <c r="G3" s="8"/>
      <c r="H3" s="8"/>
      <c r="I3" s="8"/>
      <c r="J3" s="64">
        <v>46203.0</v>
      </c>
    </row>
    <row r="4">
      <c r="A4" s="1"/>
      <c r="B4" s="3"/>
      <c r="C4" s="3"/>
      <c r="D4" s="13"/>
      <c r="E4" s="7"/>
      <c r="F4" s="8"/>
      <c r="G4" s="8"/>
      <c r="H4" s="8"/>
      <c r="I4" s="8"/>
      <c r="J4" s="8"/>
    </row>
    <row r="5">
      <c r="A5" s="5"/>
      <c r="B5" s="6"/>
      <c r="C5" s="16" t="s">
        <v>436</v>
      </c>
      <c r="E5" s="66" t="s">
        <v>3</v>
      </c>
      <c r="F5" s="27" t="s">
        <v>4</v>
      </c>
      <c r="G5" s="27" t="s">
        <v>6</v>
      </c>
      <c r="H5" s="27" t="s">
        <v>10</v>
      </c>
      <c r="I5" s="27" t="s">
        <v>21</v>
      </c>
      <c r="J5" s="27" t="s">
        <v>22</v>
      </c>
    </row>
    <row r="6">
      <c r="A6" s="1"/>
      <c r="B6" s="3"/>
      <c r="E6" s="141" t="s">
        <v>438</v>
      </c>
      <c r="F6" s="18"/>
      <c r="G6" s="142" t="s">
        <v>331</v>
      </c>
      <c r="H6" s="142" t="s">
        <v>442</v>
      </c>
      <c r="I6" s="142" t="s">
        <v>445</v>
      </c>
      <c r="J6" s="144" t="s">
        <v>448</v>
      </c>
    </row>
    <row r="7" ht="57.0" customHeight="1">
      <c r="A7" s="10"/>
      <c r="B7" s="11"/>
      <c r="C7" s="12" t="s">
        <v>449</v>
      </c>
      <c r="D7" s="13"/>
      <c r="E7" s="145" t="s">
        <v>450</v>
      </c>
      <c r="F7" s="146" t="s">
        <v>451</v>
      </c>
      <c r="G7" s="130"/>
      <c r="H7" s="130"/>
      <c r="I7" s="130"/>
      <c r="J7" s="131"/>
    </row>
    <row r="8">
      <c r="A8" s="14"/>
      <c r="B8" s="14"/>
      <c r="C8" s="32" t="s">
        <v>26</v>
      </c>
      <c r="D8" s="33" t="s">
        <v>454</v>
      </c>
      <c r="E8" s="148">
        <v>2.4049147E7</v>
      </c>
      <c r="F8" s="148">
        <v>1.69480933E8</v>
      </c>
      <c r="G8" s="148">
        <v>4.1175159E7</v>
      </c>
      <c r="H8" s="150">
        <f t="shared" ref="H8:H12" si="1">G8</f>
        <v>41175159</v>
      </c>
      <c r="I8" s="150">
        <v>0.0</v>
      </c>
      <c r="J8" s="150">
        <f>sum(E8:F8)-G8</f>
        <v>152354921</v>
      </c>
    </row>
    <row r="9">
      <c r="A9" s="14"/>
      <c r="B9" s="14"/>
      <c r="C9" s="32" t="s">
        <v>35</v>
      </c>
      <c r="D9" s="33" t="s">
        <v>461</v>
      </c>
      <c r="E9" s="148">
        <v>0.0</v>
      </c>
      <c r="F9" s="148">
        <v>8.2447284E7</v>
      </c>
      <c r="G9" s="148">
        <v>293854.0</v>
      </c>
      <c r="H9" s="150">
        <f t="shared" si="1"/>
        <v>293854</v>
      </c>
      <c r="I9" s="150">
        <f>sum(I10:I12)</f>
        <v>0</v>
      </c>
      <c r="J9" s="150">
        <f>sum(J10:J11)</f>
        <v>82153430</v>
      </c>
    </row>
    <row r="10">
      <c r="A10" s="14"/>
      <c r="B10" s="14"/>
      <c r="C10" s="32" t="s">
        <v>95</v>
      </c>
      <c r="D10" s="33" t="s">
        <v>463</v>
      </c>
      <c r="E10" s="148">
        <v>0.0</v>
      </c>
      <c r="F10" s="148">
        <v>7.7199316E7</v>
      </c>
      <c r="G10" s="148">
        <v>6448.0</v>
      </c>
      <c r="H10" s="150">
        <f t="shared" si="1"/>
        <v>6448</v>
      </c>
      <c r="I10" s="150">
        <v>0.0</v>
      </c>
      <c r="J10" s="150">
        <f t="shared" ref="J10:J12" si="2">sum(E10:F10)-G10</f>
        <v>77192868</v>
      </c>
    </row>
    <row r="11">
      <c r="A11" s="14"/>
      <c r="B11" s="14"/>
      <c r="C11" s="32" t="s">
        <v>465</v>
      </c>
      <c r="D11" s="33" t="s">
        <v>466</v>
      </c>
      <c r="E11" s="148">
        <v>0.0</v>
      </c>
      <c r="F11" s="148">
        <v>5247968.0</v>
      </c>
      <c r="G11" s="148">
        <v>287406.0</v>
      </c>
      <c r="H11" s="150">
        <f t="shared" si="1"/>
        <v>287406</v>
      </c>
      <c r="I11" s="150">
        <v>0.0</v>
      </c>
      <c r="J11" s="150">
        <f t="shared" si="2"/>
        <v>4960562</v>
      </c>
    </row>
    <row r="12">
      <c r="A12" s="14"/>
      <c r="B12" s="14"/>
      <c r="C12" s="32" t="s">
        <v>39</v>
      </c>
      <c r="D12" s="33" t="s">
        <v>470</v>
      </c>
      <c r="E12" s="148">
        <v>0.0</v>
      </c>
      <c r="F12" s="148">
        <v>1.60832347E8</v>
      </c>
      <c r="G12" s="148">
        <v>3591152.0</v>
      </c>
      <c r="H12" s="150">
        <f t="shared" si="1"/>
        <v>3591152</v>
      </c>
      <c r="I12" s="150">
        <v>0.0</v>
      </c>
      <c r="J12" s="150">
        <f t="shared" si="2"/>
        <v>157241195</v>
      </c>
    </row>
    <row r="13">
      <c r="A13" s="14"/>
      <c r="B13" s="14"/>
      <c r="C13" s="151" t="s">
        <v>102</v>
      </c>
      <c r="D13" s="151" t="s">
        <v>474</v>
      </c>
      <c r="E13" s="161">
        <f t="shared" ref="E13:J13" si="3">E8+E9+E12</f>
        <v>24049147</v>
      </c>
      <c r="F13" s="161">
        <f t="shared" si="3"/>
        <v>412760564</v>
      </c>
      <c r="G13" s="161">
        <f t="shared" si="3"/>
        <v>45060165</v>
      </c>
      <c r="H13" s="161">
        <f t="shared" si="3"/>
        <v>45060165</v>
      </c>
      <c r="I13" s="161">
        <f t="shared" si="3"/>
        <v>0</v>
      </c>
      <c r="J13" s="161">
        <f t="shared" si="3"/>
        <v>391749546</v>
      </c>
    </row>
    <row r="14">
      <c r="A14" s="30"/>
      <c r="B14" s="30"/>
      <c r="C14" s="30"/>
      <c r="D14" s="30"/>
      <c r="E14" s="33"/>
      <c r="F14" s="33"/>
      <c r="G14" s="165"/>
      <c r="H14" s="33"/>
      <c r="I14" s="33"/>
      <c r="J14" s="33"/>
    </row>
    <row r="15">
      <c r="A15" s="30"/>
      <c r="B15" s="30"/>
      <c r="C15" s="61" t="s">
        <v>125</v>
      </c>
      <c r="D15" s="30"/>
      <c r="E15" s="168"/>
      <c r="F15" s="61"/>
      <c r="G15" s="169"/>
      <c r="H15" s="168"/>
    </row>
    <row r="16">
      <c r="A16" s="30"/>
      <c r="B16" s="30"/>
      <c r="C16" s="119"/>
      <c r="D16" s="106"/>
      <c r="E16" s="106"/>
      <c r="F16" s="106"/>
      <c r="G16" s="106"/>
      <c r="H16" s="106"/>
      <c r="I16" s="106"/>
      <c r="J16" s="106"/>
    </row>
    <row r="17">
      <c r="A17" s="30"/>
      <c r="B17" s="30"/>
      <c r="C17" s="30"/>
      <c r="D17" s="30"/>
      <c r="E17" s="170"/>
      <c r="F17" s="171"/>
      <c r="G17" s="172"/>
      <c r="H17" s="30"/>
      <c r="I17" s="30"/>
      <c r="J17" s="30"/>
    </row>
    <row r="18">
      <c r="A18" s="30"/>
      <c r="B18" s="30"/>
      <c r="C18" s="30"/>
      <c r="D18" s="30"/>
      <c r="E18" s="173"/>
      <c r="F18" s="174"/>
      <c r="G18" s="172"/>
      <c r="H18" s="30"/>
      <c r="I18" s="30"/>
      <c r="J18" s="30"/>
    </row>
    <row r="19">
      <c r="A19" s="30"/>
      <c r="B19" s="30"/>
      <c r="C19" s="30"/>
      <c r="D19" s="30"/>
      <c r="E19" s="173"/>
      <c r="F19" s="174"/>
      <c r="G19" s="172"/>
      <c r="H19" s="30"/>
      <c r="I19" s="30"/>
      <c r="J19" s="30"/>
    </row>
  </sheetData>
  <mergeCells count="7">
    <mergeCell ref="C5:D6"/>
    <mergeCell ref="E6:F6"/>
    <mergeCell ref="G6:G7"/>
    <mergeCell ref="H6:H7"/>
    <mergeCell ref="I6:I7"/>
    <mergeCell ref="J6:J7"/>
    <mergeCell ref="C16:J16"/>
  </mergeCells>
  <drawing r:id="rId4"/>
  <legacy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75"/>
    <col customWidth="1" min="2" max="2" width="1.25"/>
    <col customWidth="1" min="3" max="3" width="2.75"/>
    <col customWidth="1" min="4" max="4" width="83.5"/>
    <col customWidth="1" min="5" max="5" width="14.0"/>
    <col customWidth="1" hidden="1" min="6" max="8" width="14.0"/>
  </cols>
  <sheetData>
    <row r="1">
      <c r="A1" s="1"/>
      <c r="B1" s="1"/>
      <c r="C1" s="1"/>
      <c r="D1" s="1"/>
      <c r="E1" s="2"/>
      <c r="F1" s="2"/>
      <c r="G1" s="2"/>
      <c r="H1" s="2"/>
    </row>
    <row r="2" ht="6.75" customHeight="1">
      <c r="A2" s="1"/>
      <c r="B2" s="3"/>
      <c r="C2" s="3"/>
      <c r="D2" s="3"/>
      <c r="E2" s="7"/>
      <c r="F2" s="7"/>
      <c r="G2" s="7"/>
      <c r="H2" s="7"/>
    </row>
    <row r="3">
      <c r="A3" s="1"/>
      <c r="B3" s="3"/>
      <c r="C3" s="3"/>
      <c r="D3" s="3"/>
      <c r="E3" s="7"/>
      <c r="F3" s="7"/>
      <c r="G3" s="7"/>
      <c r="H3" s="7"/>
    </row>
    <row r="4">
      <c r="A4" s="1"/>
      <c r="B4" s="3"/>
      <c r="C4" s="3"/>
      <c r="D4" s="3"/>
      <c r="E4" s="7"/>
      <c r="F4" s="7"/>
      <c r="G4" s="7"/>
      <c r="H4" s="7"/>
    </row>
    <row r="5">
      <c r="A5" s="30"/>
      <c r="B5" s="6"/>
      <c r="C5" s="16" t="s">
        <v>452</v>
      </c>
      <c r="E5" s="64">
        <v>46203.0</v>
      </c>
      <c r="F5" s="147"/>
      <c r="G5" s="147"/>
      <c r="H5" s="147"/>
    </row>
    <row r="6">
      <c r="A6" s="30"/>
      <c r="B6" s="3"/>
      <c r="E6" s="7"/>
      <c r="F6" s="7"/>
      <c r="G6" s="7"/>
      <c r="H6" s="7"/>
    </row>
    <row r="7">
      <c r="A7" s="30"/>
      <c r="B7" s="11"/>
      <c r="C7" s="12" t="s">
        <v>449</v>
      </c>
      <c r="D7" s="13"/>
      <c r="E7" s="7" t="s">
        <v>3</v>
      </c>
      <c r="F7" s="149"/>
      <c r="G7" s="149"/>
      <c r="H7" s="149"/>
    </row>
    <row r="8">
      <c r="A8" s="30"/>
      <c r="B8" s="30"/>
      <c r="C8" s="32" t="s">
        <v>26</v>
      </c>
      <c r="D8" s="33" t="s">
        <v>456</v>
      </c>
      <c r="E8" s="78">
        <v>2.7338024E7</v>
      </c>
      <c r="F8" s="78"/>
      <c r="G8" s="78"/>
      <c r="H8" s="78"/>
    </row>
    <row r="9">
      <c r="A9" s="30"/>
      <c r="B9" s="30"/>
      <c r="C9" s="32" t="s">
        <v>35</v>
      </c>
      <c r="D9" s="33" t="s">
        <v>457</v>
      </c>
      <c r="E9" s="78">
        <v>1.2915361E7</v>
      </c>
      <c r="F9" s="78"/>
      <c r="G9" s="78"/>
      <c r="H9" s="78"/>
    </row>
    <row r="10">
      <c r="A10" s="30"/>
      <c r="B10" s="30"/>
      <c r="C10" s="32" t="s">
        <v>39</v>
      </c>
      <c r="D10" s="33" t="s">
        <v>458</v>
      </c>
      <c r="E10" s="78">
        <v>-1584012.0</v>
      </c>
      <c r="F10" s="78"/>
      <c r="G10" s="78"/>
      <c r="H10" s="78"/>
    </row>
    <row r="11">
      <c r="A11" s="30"/>
      <c r="B11" s="30"/>
      <c r="C11" s="32" t="s">
        <v>102</v>
      </c>
      <c r="D11" s="33" t="s">
        <v>459</v>
      </c>
      <c r="E11" s="78">
        <v>-1.4622045E7</v>
      </c>
      <c r="F11" s="78"/>
      <c r="G11" s="78"/>
      <c r="H11" s="78"/>
    </row>
    <row r="12">
      <c r="A12" s="30"/>
      <c r="B12" s="30"/>
      <c r="C12" s="32" t="s">
        <v>43</v>
      </c>
      <c r="D12" s="33" t="s">
        <v>460</v>
      </c>
      <c r="E12" s="78">
        <v>1819.0</v>
      </c>
      <c r="F12" s="78"/>
      <c r="G12" s="78"/>
      <c r="H12" s="78"/>
    </row>
    <row r="13">
      <c r="A13" s="30"/>
      <c r="B13" s="30"/>
      <c r="C13" s="151" t="s">
        <v>45</v>
      </c>
      <c r="D13" s="151" t="s">
        <v>462</v>
      </c>
      <c r="E13" s="153">
        <f>sum(E8:E12)</f>
        <v>24049147</v>
      </c>
      <c r="F13" s="154"/>
      <c r="G13" s="154"/>
      <c r="H13" s="154"/>
    </row>
    <row r="14">
      <c r="A14" s="30"/>
      <c r="B14" s="30"/>
      <c r="C14" s="30"/>
      <c r="D14" s="30"/>
      <c r="E14" s="45"/>
      <c r="F14" s="45"/>
      <c r="G14" s="45"/>
      <c r="H14" s="45"/>
    </row>
    <row r="15">
      <c r="A15" s="30"/>
      <c r="B15" s="30"/>
      <c r="C15" s="61" t="s">
        <v>125</v>
      </c>
      <c r="D15" s="30"/>
    </row>
    <row r="16">
      <c r="A16" s="30"/>
      <c r="B16" s="30"/>
      <c r="C16" s="119"/>
      <c r="D16" s="106"/>
      <c r="E16" s="106"/>
      <c r="F16" s="119"/>
      <c r="G16" s="119"/>
      <c r="H16" s="119"/>
    </row>
    <row r="17">
      <c r="A17" s="30"/>
      <c r="B17" s="30"/>
      <c r="C17" s="155"/>
      <c r="D17" s="155"/>
      <c r="E17" s="156"/>
      <c r="F17" s="156"/>
      <c r="G17" s="156"/>
      <c r="H17" s="156"/>
    </row>
    <row r="18">
      <c r="A18" s="30"/>
      <c r="B18" s="30"/>
      <c r="C18" s="155"/>
      <c r="D18" s="155"/>
      <c r="E18" s="156"/>
      <c r="F18" s="156"/>
      <c r="G18" s="156"/>
      <c r="H18" s="156"/>
    </row>
    <row r="19">
      <c r="A19" s="30"/>
      <c r="B19" s="30"/>
      <c r="C19" s="155"/>
      <c r="D19" s="155"/>
      <c r="E19" s="156"/>
      <c r="F19" s="156"/>
      <c r="G19" s="156"/>
      <c r="H19" s="156"/>
    </row>
  </sheetData>
  <mergeCells count="2">
    <mergeCell ref="C5:D6"/>
    <mergeCell ref="C16:E16"/>
  </mergeCells>
  <drawing r:id="rId1"/>
</worksheet>
</file>